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รายละเอียด" sheetId="1" r:id="rId1"/>
    <sheet name="เบี้ยใหม่รายปี" sheetId="2" r:id="rId2"/>
  </sheets>
  <definedNames>
    <definedName name="_xlnm.Print_Area" localSheetId="1">'เบี้ยใหม่รายปี'!$A$1:$AS$43</definedName>
    <definedName name="_xlnm.Print_Area" localSheetId="0">'รายละเอียด'!$A$1:$W$43</definedName>
  </definedNames>
  <calcPr fullCalcOnLoad="1"/>
</workbook>
</file>

<file path=xl/sharedStrings.xml><?xml version="1.0" encoding="utf-8"?>
<sst xmlns="http://schemas.openxmlformats.org/spreadsheetml/2006/main" count="166" uniqueCount="118">
  <si>
    <t>อายุ</t>
  </si>
  <si>
    <t>ชาย</t>
  </si>
  <si>
    <t>หญิง</t>
  </si>
  <si>
    <t>WP(Free)</t>
  </si>
  <si>
    <t>ECIR</t>
  </si>
  <si>
    <t>HB</t>
  </si>
  <si>
    <t xml:space="preserve">HB </t>
  </si>
  <si>
    <t>แผน 1</t>
  </si>
  <si>
    <t>แผน 2</t>
  </si>
  <si>
    <t>ชำระเบี้ย</t>
  </si>
  <si>
    <t>ÙÙÙÙÙÙÙÙÙÙÙÙÙÙÙÙÙÙÙÙ</t>
  </si>
  <si>
    <t>สิทธิผลประโยชนที่คุณจะได้รับ</t>
  </si>
  <si>
    <t>PLN(9)</t>
  </si>
  <si>
    <t>แผนคุ้มครอง 40 โรคร้ายแรง    (อายุ 20 -55ปี)</t>
  </si>
  <si>
    <t>20PLN (9)</t>
  </si>
  <si>
    <t>คุ้มครองชีวิต</t>
  </si>
  <si>
    <t>ครบอายุ</t>
  </si>
  <si>
    <t xml:space="preserve">ECIR  </t>
  </si>
  <si>
    <t>1 2 3 4 5 6 7 8 9 10 11 12 13 14 15 16 17 18 19 20.........................................................99</t>
  </si>
  <si>
    <t xml:space="preserve"> **ยกเว้นโรคเรื้อรังที่เป็นมาก่อนการทำประกัน และไม่คุ้มครองการตั้งท้อง คลอดบุตร ทำฟัน</t>
  </si>
  <si>
    <t>LIFE</t>
  </si>
  <si>
    <t>1.  โรคกล้ามเนื้อหัวใจตายครั้งแรกจากกการขาดเลือด  (First  Heart  Attack)</t>
  </si>
  <si>
    <t>2.  ความปกพร่องทางระบบประสาทอันเนื่องมาจากความผิดปกติของหลอดเลือดสมอง  (Stroke)</t>
  </si>
  <si>
    <t>3.  การผ่าตัดหลอดเลือดเลี้ยงกล้ามเนื้อหัวใจ   (Coronary  Artery  Surgery) **</t>
  </si>
  <si>
    <t>4.  ความดันหลอดเลือดแดงปอดสูง  (Pulmonary  Hypertension)</t>
  </si>
  <si>
    <t>5.  ไตวาย  (kidney  Failure)</t>
  </si>
  <si>
    <t>6.  มัลติเพิล  สะคลีโรสิส  (Multiple  Sclerosis)</t>
  </si>
  <si>
    <t>7.  อัมพาต  (Paralysis)</t>
  </si>
  <si>
    <t>9.  โรคกล้ามเนื้อเสื่อม  (Mascular  Dystrophy)</t>
  </si>
  <si>
    <t>10.  มะเร็ง (Cancer)**</t>
  </si>
  <si>
    <t>11.  การปลูกถ่ายอวัยวะ(Major  Organ  Transplant)</t>
  </si>
  <si>
    <t>13.  โรคโลหิตจากไขกระดูกไม่สร้างเม็ดโลหิต(Apiastic  Anaemia)</t>
  </si>
  <si>
    <t>14.  โรคเยื่อหุ้มสมองและไขสันหลังอักเสบจากเชื้อแบคทีเรีย  (Bacterial  meningitis)</t>
  </si>
  <si>
    <t>15.  ตาบอด(Blindness)</t>
  </si>
  <si>
    <t>16.  เนื้องอกในสมอง  ชนิดที่ไม่ใช้มะเร็ง(Benign  Brain  Tumor</t>
  </si>
  <si>
    <t>18.  โรคกล้ามเนื้อหัวใจ(Cardiomyopathy)</t>
  </si>
  <si>
    <t xml:space="preserve">       (Cerebral  Aneurysm  requiring  brain  surgery)</t>
  </si>
  <si>
    <t>21.  โรคเท้าช้าง  (Elephantiasis)</t>
  </si>
  <si>
    <t>22.  สมองอักแสบจากเชื้อไวรัส  (Viral  Encephalitis)</t>
  </si>
  <si>
    <t>23.  โรคปอดระยะสุดท้าย  (End  Stage  Lung  Disease)</t>
  </si>
  <si>
    <t>24.  การผ่าตัดเปลี่ยนลิ้นหัวใจ  (Heart  Valve  Replacement  Surgery)</t>
  </si>
  <si>
    <t>25.  ตับวาย  (Liver  Failure)</t>
  </si>
  <si>
    <t>27.  การบาดเจ็บที่ศีรษะอย่างรุนแรง  (Major  Head  lnjury)</t>
  </si>
  <si>
    <t>28.  โรคเซลล์ประสาทยนต์  (Motor  Neurone  Disease)</t>
  </si>
  <si>
    <t>29.  การผ่าตัดเส้นเลือดแดงใหญ่เอออร์ต้า  (Surgery  to  the  Aorta) **</t>
  </si>
  <si>
    <t>30.  โรคแพ้ภูมิตัวเองชนิดซิสเต็มมิค  ลูปูส  อิริเธมาโตซูส  (Sysmetic Lupus Erythematosus : SLE)</t>
  </si>
  <si>
    <t>31.  ภาวะสมองไม่สามารถควบคุมการทำงานของร่างกายได้ตามปกติอย่างถาวร (Apallic Syndrome or Persistent Vegetative State)</t>
  </si>
  <si>
    <t>32.  การฉีกขาดหลายรายของข่ายประสาท  (Multiple  Root  Avulsions  of  Brachial  Plexus)</t>
  </si>
  <si>
    <t>33.  ภาวะการอักเสบของข้อรูมาตอยด์ชนิดรุนแรง  (Severe  Rheumatoid  Arthritis)</t>
  </si>
  <si>
    <t>34.  โรคเนื้อเยื่อพังผืดอักแสบติดเชื้อและเป็นเนื้อตาย  (Necotising  Fasciitis  or  Gangrene)</t>
  </si>
  <si>
    <t>36.  โรคลำไส้อักเสบเป็นแผล  (Ulcerative  Colitis)</t>
  </si>
  <si>
    <t>37.  โรคสมองเสื่อม  (Alzheimer s Disease)</t>
  </si>
  <si>
    <t>38.  โรคระบบประสาทพาร์กิมสัน  ((Parkinson s Disease)</t>
  </si>
  <si>
    <t>** โรคที่ 3,10,29  เริ่มคุ้มครองหลังอนุมัติแล้ว 90 วัน    อีก 37 โรค หลังอนุมัติ 60 วัน</t>
  </si>
  <si>
    <t>17.  แผลจากไฟไหม้น้ำร้อนลวก(Burns)  20% ของร่างกาย</t>
  </si>
  <si>
    <t>20.  การสลบหรือหมดความรู้สึก  (Coma)   96 ชั่วโมง</t>
  </si>
  <si>
    <t xml:space="preserve">39.  การสูญเสียการดำรงชีพอย่างอิสระ  (Loss  of  independent  Living)     </t>
  </si>
  <si>
    <t>40.  การทุพพลภาพทั้งหมดอย่างถาวร  (Total  and  Permanent  Disability  or  TPD)  ทั้งจากอุบัติเหตุ และการเจ็บป่วย</t>
  </si>
  <si>
    <t>26.  การสูญเสียความสามารถในการพูด  (Loss  of  speech)  ทั้งจากการเจ็บป่วย และอุบัติเหตุ</t>
  </si>
  <si>
    <t>12.  ไวรัสตับอักเสบชนิดรุนแรง(Fulminant  Viral  Hepatits)</t>
  </si>
  <si>
    <t>R</t>
  </si>
  <si>
    <t>8.  โปลิโอ  (Poliomyelitis)</t>
  </si>
  <si>
    <t>ขอแนะนำโครงการ 40 โรคร้ายแรง ทั้งสาเหตุจากการเจ็บป่วย การเสื่อมของเซลล์ และจากอุบัติเหตุ</t>
  </si>
  <si>
    <t>(โรค ที่ 3 , 10 , 29  เริ่มคุ้มครองหลังจากอนุมัติ  90  วัน, อีก 37 โรค หลังจากอนุมัติล้ว  60 วัน)</t>
  </si>
  <si>
    <t>**</t>
  </si>
  <si>
    <t>ตรวจพบว่าเป็นมะเร็งเต้านม</t>
  </si>
  <si>
    <t>ธุรกิจปิดตัวลง  ล้มป่วยด้วยเส้น</t>
  </si>
  <si>
    <t>เลือดแตกในสมอง หมดทั้งเงิน</t>
  </si>
  <si>
    <t xml:space="preserve">หมดทั้งงาน  </t>
  </si>
  <si>
    <t>คุณลินดา ค้าธัญเจริญ</t>
  </si>
  <si>
    <t xml:space="preserve">ดาวค้างฟ้า </t>
  </si>
  <si>
    <r>
      <t xml:space="preserve">ดารา-นักร้อง  </t>
    </r>
    <r>
      <rPr>
        <u val="single"/>
        <sz val="14"/>
        <rFont val="Arial"/>
        <family val="2"/>
      </rPr>
      <t>บิ๊กดีทูบี</t>
    </r>
  </si>
  <si>
    <t>ประสบอุบัติเหตุทางรถยนตร์</t>
  </si>
  <si>
    <t xml:space="preserve">กลายเป็นเจ้าชายนิทรา เพียงอายุ </t>
  </si>
  <si>
    <t>20 ต้นๆ นอนป่วยให้คุณพ่อคุณแม่</t>
  </si>
  <si>
    <t>เสียชีวิต</t>
  </si>
  <si>
    <t>วัย 60 กว่าปี ดูแลนานถึง 4 ปีก่อน</t>
  </si>
  <si>
    <t>คนดี ลูกต้องเสียพ่อ ภรรยาต้องเสีย</t>
  </si>
  <si>
    <t>พบและรักษาอยู่ 2 ปี สังคมสูญเสีย</t>
  </si>
  <si>
    <t xml:space="preserve">สามีสุดที่รัก </t>
  </si>
  <si>
    <t>พิธีกรคุณภาพรายการคนค้นคน</t>
  </si>
  <si>
    <t xml:space="preserve"> ดร.วรฑา หรืออภิวัฒน์  วัฒนางกูร  </t>
  </si>
  <si>
    <t>ต้องจากไปด้วยวัยเพียง 49 ปีด้วย</t>
  </si>
  <si>
    <r>
      <t xml:space="preserve">นักร้องชื่อดัง </t>
    </r>
    <r>
      <rPr>
        <u val="single"/>
        <sz val="14"/>
        <rFont val="Arial"/>
        <family val="2"/>
      </rPr>
      <t>ยอดรัก สลักใจ</t>
    </r>
  </si>
  <si>
    <t>เพิ่งฉลองอายุครบ 52 ปี ต้องเร่ง</t>
  </si>
  <si>
    <t>ขายบ้าน 15 ล้าน เพื่อนำเงินมารัก</t>
  </si>
  <si>
    <t>ธงอยู่ได้อีก 6 เดือน ต้องหยุดเดิน</t>
  </si>
  <si>
    <t>สายร้องเพลง รักษาตัว</t>
  </si>
  <si>
    <r>
      <t xml:space="preserve">ษา </t>
    </r>
    <r>
      <rPr>
        <u val="single"/>
        <sz val="14"/>
        <rFont val="Arial"/>
        <family val="2"/>
      </rPr>
      <t>มะเร็งตับ</t>
    </r>
    <r>
      <rPr>
        <sz val="14"/>
        <rFont val="Arial"/>
        <family val="0"/>
      </rPr>
      <t xml:space="preserve"> ระยะสุดท้าย  หมอฟัน</t>
    </r>
  </si>
  <si>
    <r>
      <t>โรค</t>
    </r>
    <r>
      <rPr>
        <u val="single"/>
        <sz val="14"/>
        <rFont val="Arial"/>
        <family val="2"/>
      </rPr>
      <t>มะเร็งลำไส้ใหญ่</t>
    </r>
    <r>
      <rPr>
        <sz val="14"/>
        <rFont val="Arial"/>
        <family val="0"/>
      </rPr>
      <t xml:space="preserve"> หลังจากตรวจ</t>
    </r>
  </si>
  <si>
    <t xml:space="preserve">ดาราดัง "ทูน หิรัญทรัพย์" ชีวิตวิกฤติ! </t>
  </si>
  <si>
    <t>ต้อหินกินจนบอด  ตอนนี้มองไม่เห็น</t>
  </si>
  <si>
    <t xml:space="preserve">หมอบอก 90% มีสิทธิบอดสนิท  </t>
  </si>
  <si>
    <t>เครียดสุดๆ หยุดทุกอย่างรักษาตัว</t>
  </si>
  <si>
    <t>ปลงชีวิตปั้นปลาย…</t>
  </si>
  <si>
    <r>
      <t>\</t>
    </r>
    <r>
      <rPr>
        <b/>
        <sz val="16"/>
        <rFont val="Arial"/>
        <family val="2"/>
      </rPr>
      <t xml:space="preserve"> ค่าชดเชยรายวัน การเข้ารับการรักษาในโรงพยาบาล</t>
    </r>
  </si>
  <si>
    <r>
      <t>\</t>
    </r>
    <r>
      <rPr>
        <b/>
        <sz val="16"/>
        <rFont val="Arial"/>
        <family val="2"/>
      </rPr>
      <t xml:space="preserve"> คุ้มครองการเสียชีวิต</t>
    </r>
  </si>
  <si>
    <r>
      <t xml:space="preserve">R </t>
    </r>
    <r>
      <rPr>
        <sz val="16"/>
        <rFont val="Arial"/>
        <family val="0"/>
      </rPr>
      <t>เสียชีวิต จากเหตุปกติทั่วไป</t>
    </r>
  </si>
  <si>
    <t>20 ปี</t>
  </si>
  <si>
    <t>***</t>
  </si>
  <si>
    <t>สุดยอดข้อดี  5  อย่าง</t>
  </si>
  <si>
    <r>
      <t>จ่ายเป็น</t>
    </r>
    <r>
      <rPr>
        <sz val="16"/>
        <color indexed="10"/>
        <rFont val="Arial"/>
        <family val="2"/>
      </rPr>
      <t>ก้อน</t>
    </r>
  </si>
  <si>
    <r>
      <t>ไม่ต้อง</t>
    </r>
    <r>
      <rPr>
        <sz val="16"/>
        <color indexed="10"/>
        <rFont val="Arial"/>
        <family val="2"/>
      </rPr>
      <t>นอน</t>
    </r>
    <r>
      <rPr>
        <sz val="16"/>
        <rFont val="Arial"/>
        <family val="2"/>
      </rPr>
      <t>โรงพยาบาล</t>
    </r>
  </si>
  <si>
    <r>
      <t>ซ้ำซ้อนไม่</t>
    </r>
    <r>
      <rPr>
        <sz val="16"/>
        <color indexed="10"/>
        <rFont val="Arial"/>
        <family val="2"/>
      </rPr>
      <t>ห่วง</t>
    </r>
  </si>
  <si>
    <r>
      <t>เรื่อง</t>
    </r>
    <r>
      <rPr>
        <sz val="16"/>
        <color indexed="12"/>
        <rFont val="Arial"/>
        <family val="2"/>
      </rPr>
      <t xml:space="preserve">เด็ด </t>
    </r>
    <r>
      <rPr>
        <sz val="16"/>
        <rFont val="Arial"/>
        <family val="2"/>
      </rPr>
      <t>คือเบี้ยถู๊กถูก</t>
    </r>
  </si>
  <si>
    <r>
      <t>ไม่ต้อง</t>
    </r>
    <r>
      <rPr>
        <sz val="16"/>
        <color indexed="10"/>
        <rFont val="Arial"/>
        <family val="2"/>
      </rPr>
      <t>ทวง</t>
    </r>
    <r>
      <rPr>
        <sz val="16"/>
        <rFont val="Arial"/>
        <family val="2"/>
      </rPr>
      <t>ใบ</t>
    </r>
    <r>
      <rPr>
        <sz val="16"/>
        <color indexed="12"/>
        <rFont val="Arial"/>
        <family val="2"/>
      </rPr>
      <t>เสร็จ</t>
    </r>
  </si>
  <si>
    <r>
      <t>\</t>
    </r>
    <r>
      <rPr>
        <b/>
        <sz val="16"/>
        <rFont val="Arial"/>
        <family val="2"/>
      </rPr>
      <t xml:space="preserve">  คุ้มครอง 40 โรคร้ายแรงต่อเนื่อง    </t>
    </r>
  </si>
  <si>
    <t>แผน 3</t>
  </si>
  <si>
    <r>
      <t xml:space="preserve">R </t>
    </r>
    <r>
      <rPr>
        <sz val="16"/>
        <rFont val="Arial"/>
        <family val="2"/>
      </rPr>
      <t>เสียชีวิต จากอุบัติเหตุ</t>
    </r>
  </si>
  <si>
    <r>
      <t xml:space="preserve">R </t>
    </r>
    <r>
      <rPr>
        <sz val="16"/>
        <rFont val="Arial"/>
        <family val="2"/>
      </rPr>
      <t xml:space="preserve">เสียชีวิต จากการถูกฆาตกรรม </t>
    </r>
  </si>
  <si>
    <r>
      <t xml:space="preserve">R </t>
    </r>
    <r>
      <rPr>
        <sz val="16"/>
        <rFont val="Arial"/>
        <family val="2"/>
      </rPr>
      <t>เสียชีวิต จากฆ่าตัวตาย หลังจากอนุมัติ 1 ปี</t>
    </r>
  </si>
  <si>
    <r>
      <t xml:space="preserve">R </t>
    </r>
    <r>
      <rPr>
        <sz val="16"/>
        <rFont val="Arial"/>
        <family val="2"/>
      </rPr>
      <t>ชดเชยสูงสุด  365  วันต่อโรค ต่อปี</t>
    </r>
  </si>
  <si>
    <r>
      <t xml:space="preserve">R </t>
    </r>
    <r>
      <rPr>
        <sz val="16"/>
        <rFont val="Arial"/>
        <family val="0"/>
      </rPr>
      <t>เป็นผู้ป่วยใน นอนรักษานานเกิน 6 ชั่วโมง  ชดเชยวันละ</t>
    </r>
  </si>
  <si>
    <r>
      <t xml:space="preserve">R </t>
    </r>
    <r>
      <rPr>
        <sz val="16"/>
        <rFont val="Arial"/>
        <family val="0"/>
      </rPr>
      <t xml:space="preserve">หลังวินิจฉัยว่าเป็นจ่ายเงินก้อนทันที                       </t>
    </r>
    <r>
      <rPr>
        <sz val="16"/>
        <color indexed="10"/>
        <rFont val="Arial"/>
        <family val="2"/>
      </rPr>
      <t xml:space="preserve"> ECIR</t>
    </r>
  </si>
  <si>
    <r>
      <t xml:space="preserve">R </t>
    </r>
    <r>
      <rPr>
        <sz val="16"/>
        <rFont val="Arial"/>
        <family val="0"/>
      </rPr>
      <t xml:space="preserve">รักษาไม่หาย เสียชีวิตจาก 40 โรคร้ายนี้รับอีก         </t>
    </r>
    <r>
      <rPr>
        <sz val="16"/>
        <color indexed="10"/>
        <rFont val="Arial"/>
        <family val="2"/>
      </rPr>
      <t>ทุนหลัก</t>
    </r>
  </si>
  <si>
    <r>
      <t xml:space="preserve">สิทธิประโยชน์ทางภาษี  </t>
    </r>
    <r>
      <rPr>
        <sz val="11"/>
        <rFont val="Arial"/>
        <family val="0"/>
      </rPr>
      <t xml:space="preserve">  ผู้เอาประกันสามารถนำเบี้ยประกันไปหักลดหย่อนภาษีได้ไม่เกิน  100,000 บาท</t>
    </r>
  </si>
  <si>
    <t>35.  ภาวะตับอ่อนอักแสบที่กลับเป็นซ้ำและเรื้อรัง  (Chronic  Relapsing  Pancreatitis)</t>
  </si>
  <si>
    <t xml:space="preserve">19.  การผ่าตัดสมองอันเนื่องมาจากโรคหลอดเลือดสมองโป่งพอง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</si>
</sst>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(* #,##0_);_(* \(#,##0\);_(* &quot;-&quot;??_);_(@_)"/>
  </numFmts>
  <fonts count="68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b/>
      <sz val="12"/>
      <name val="Arial"/>
      <family val="2"/>
    </font>
    <font>
      <sz val="17"/>
      <name val="AngsanaUPC"/>
      <family val="1"/>
    </font>
    <font>
      <b/>
      <sz val="18"/>
      <name val="Arial"/>
      <family val="2"/>
    </font>
    <font>
      <sz val="17"/>
      <name val="Arial"/>
      <family val="2"/>
    </font>
    <font>
      <b/>
      <sz val="22"/>
      <name val="AngsanaUPC"/>
      <family val="1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"/>
      <family val="0"/>
    </font>
    <font>
      <sz val="10"/>
      <name val="AngsanaUPC"/>
      <family val="1"/>
    </font>
    <font>
      <sz val="9"/>
      <name val="Arial"/>
      <family val="0"/>
    </font>
    <font>
      <sz val="12"/>
      <name val="Arial"/>
      <family val="0"/>
    </font>
    <font>
      <sz val="21"/>
      <color indexed="8"/>
      <name val="CordiaUPC"/>
      <family val="2"/>
    </font>
    <font>
      <sz val="36"/>
      <color indexed="8"/>
      <name val="Webdings"/>
      <family val="1"/>
    </font>
    <font>
      <sz val="16"/>
      <name val="Webdings"/>
      <family val="1"/>
    </font>
    <font>
      <sz val="16"/>
      <name val="Arial"/>
      <family val="0"/>
    </font>
    <font>
      <sz val="16"/>
      <name val="Wingdings 2"/>
      <family val="1"/>
    </font>
    <font>
      <sz val="20"/>
      <name val="AngsanaUPC"/>
      <family val="1"/>
    </font>
    <font>
      <sz val="18"/>
      <name val="Wingdings 2"/>
      <family val="1"/>
    </font>
    <font>
      <b/>
      <sz val="42"/>
      <color indexed="8"/>
      <name val="CordiaUPC"/>
      <family val="2"/>
    </font>
    <font>
      <b/>
      <sz val="20"/>
      <name val="Arial"/>
      <family val="2"/>
    </font>
    <font>
      <sz val="20"/>
      <name val="Wingdings 2"/>
      <family val="1"/>
    </font>
    <font>
      <sz val="20"/>
      <name val="Arial"/>
      <family val="0"/>
    </font>
    <font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name val="Arial"/>
      <family val="2"/>
    </font>
    <font>
      <sz val="14"/>
      <name val="Arial"/>
      <family val="2"/>
    </font>
    <font>
      <sz val="18"/>
      <name val="AngsanaUPC"/>
      <family val="1"/>
    </font>
    <font>
      <b/>
      <sz val="20"/>
      <name val="AngsanaUPC"/>
      <family val="1"/>
    </font>
    <font>
      <sz val="18"/>
      <name val="Wingdings"/>
      <family val="0"/>
    </font>
    <font>
      <sz val="11"/>
      <name val="Arial"/>
      <family val="0"/>
    </font>
    <font>
      <b/>
      <u val="single"/>
      <sz val="18"/>
      <name val="AngsanaUPC"/>
      <family val="1"/>
    </font>
    <font>
      <sz val="26"/>
      <color indexed="8"/>
      <name val="CordiaUPC"/>
      <family val="2"/>
    </font>
    <font>
      <b/>
      <sz val="26"/>
      <color indexed="8"/>
      <name val="CordiaUPC"/>
      <family val="2"/>
    </font>
    <font>
      <u val="single"/>
      <sz val="26"/>
      <color indexed="8"/>
      <name val="CordiaUPC"/>
      <family val="2"/>
    </font>
    <font>
      <sz val="28"/>
      <color indexed="8"/>
      <name val="CordiaUPC"/>
      <family val="2"/>
    </font>
    <font>
      <sz val="11"/>
      <name val="Angsana New"/>
      <family val="1"/>
    </font>
    <font>
      <sz val="18"/>
      <name val="Angsana New"/>
      <family val="1"/>
    </font>
    <font>
      <sz val="18"/>
      <name val="Arial"/>
      <family val="0"/>
    </font>
    <font>
      <b/>
      <sz val="18"/>
      <color indexed="16"/>
      <name val="Angsana New"/>
      <family val="1"/>
    </font>
    <font>
      <b/>
      <sz val="11"/>
      <color indexed="16"/>
      <name val="Angsana New"/>
      <family val="1"/>
    </font>
    <font>
      <b/>
      <sz val="10"/>
      <color indexed="16"/>
      <name val="Arial"/>
      <family val="0"/>
    </font>
    <font>
      <b/>
      <sz val="18"/>
      <color indexed="16"/>
      <name val="Arial"/>
      <family val="0"/>
    </font>
    <font>
      <sz val="15"/>
      <name val="Angsana New"/>
      <family val="1"/>
    </font>
    <font>
      <sz val="16"/>
      <color indexed="10"/>
      <name val="Wingdings 2"/>
      <family val="1"/>
    </font>
    <font>
      <u val="single"/>
      <sz val="14"/>
      <name val="Arial"/>
      <family val="0"/>
    </font>
    <font>
      <sz val="8"/>
      <name val="MS Sans Serif"/>
      <family val="2"/>
    </font>
    <font>
      <b/>
      <sz val="12"/>
      <name val="Tahoma"/>
      <family val="2"/>
    </font>
    <font>
      <b/>
      <u val="single"/>
      <sz val="16"/>
      <name val="Arial"/>
      <family val="2"/>
    </font>
    <font>
      <b/>
      <sz val="16"/>
      <name val="Webdings"/>
      <family val="1"/>
    </font>
    <font>
      <u val="single"/>
      <sz val="11"/>
      <name val="Arial"/>
      <family val="0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2"/>
      <color indexed="16"/>
      <name val="Arial"/>
      <family val="0"/>
    </font>
    <font>
      <b/>
      <sz val="20"/>
      <color indexed="16"/>
      <name val="AngsanaUPC"/>
      <family val="1"/>
    </font>
    <font>
      <b/>
      <sz val="20"/>
      <color indexed="16"/>
      <name val="Arial"/>
      <family val="0"/>
    </font>
    <font>
      <b/>
      <sz val="24"/>
      <name val="AngsanaUPC"/>
      <family val="1"/>
    </font>
    <font>
      <b/>
      <sz val="17"/>
      <name val="AngsanaUPC"/>
      <family val="1"/>
    </font>
    <font>
      <b/>
      <sz val="20"/>
      <color indexed="8"/>
      <name val="AngsanaUPC"/>
      <family val="1"/>
    </font>
  </fonts>
  <fills count="7">
    <fill>
      <patternFill/>
    </fill>
    <fill>
      <patternFill patternType="gray125"/>
    </fill>
    <fill>
      <patternFill patternType="gray125">
        <fgColor indexed="23"/>
      </patternFill>
    </fill>
    <fill>
      <patternFill patternType="gray125">
        <fgColor indexed="6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3" fillId="0" borderId="1" xfId="15" applyNumberFormat="1" applyFont="1" applyBorder="1" applyAlignment="1">
      <alignment horizontal="center" vertical="center"/>
    </xf>
    <xf numFmtId="200" fontId="3" fillId="0" borderId="2" xfId="15" applyNumberFormat="1" applyFont="1" applyBorder="1" applyAlignment="1">
      <alignment horizontal="center" vertical="center"/>
    </xf>
    <xf numFmtId="200" fontId="3" fillId="0" borderId="3" xfId="1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0" fontId="2" fillId="0" borderId="0" xfId="15" applyNumberFormat="1" applyFont="1" applyAlignment="1">
      <alignment horizontal="center" vertical="center"/>
    </xf>
    <xf numFmtId="200" fontId="2" fillId="0" borderId="0" xfId="15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4" xfId="15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0" fontId="4" fillId="0" borderId="7" xfId="15" applyNumberFormat="1" applyFont="1" applyBorder="1" applyAlignment="1">
      <alignment horizontal="center" vertical="center"/>
    </xf>
    <xf numFmtId="200" fontId="4" fillId="0" borderId="8" xfId="15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0" fontId="3" fillId="0" borderId="9" xfId="15" applyNumberFormat="1" applyFont="1" applyBorder="1" applyAlignment="1">
      <alignment horizontal="center" vertical="center"/>
    </xf>
    <xf numFmtId="200" fontId="29" fillId="0" borderId="0" xfId="15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6" xfId="0" applyFont="1" applyBorder="1" applyAlignment="1">
      <alignment horizontal="center" vertical="center"/>
    </xf>
    <xf numFmtId="200" fontId="3" fillId="0" borderId="10" xfId="15" applyNumberFormat="1" applyFont="1" applyBorder="1" applyAlignment="1">
      <alignment horizontal="center" vertical="center"/>
    </xf>
    <xf numFmtId="200" fontId="3" fillId="0" borderId="11" xfId="15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50" fillId="0" borderId="9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3" fillId="2" borderId="20" xfId="0" applyFont="1" applyFill="1" applyBorder="1" applyAlignment="1">
      <alignment horizontal="center" vertical="center"/>
    </xf>
    <xf numFmtId="16" fontId="3" fillId="2" borderId="20" xfId="0" applyNumberFormat="1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53" fillId="0" borderId="16" xfId="0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0" fontId="9" fillId="1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11" fillId="0" borderId="0" xfId="0" applyFont="1" applyBorder="1" applyAlignment="1">
      <alignment/>
    </xf>
    <xf numFmtId="200" fontId="5" fillId="0" borderId="0" xfId="15" applyNumberFormat="1" applyFont="1" applyBorder="1" applyAlignment="1">
      <alignment vertical="center"/>
    </xf>
    <xf numFmtId="200" fontId="17" fillId="0" borderId="0" xfId="15" applyNumberFormat="1" applyFont="1" applyBorder="1" applyAlignment="1">
      <alignment vertical="center"/>
    </xf>
    <xf numFmtId="200" fontId="17" fillId="0" borderId="16" xfId="15" applyNumberFormat="1" applyFont="1" applyBorder="1" applyAlignment="1">
      <alignment vertical="center"/>
    </xf>
    <xf numFmtId="200" fontId="17" fillId="0" borderId="17" xfId="15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200" fontId="3" fillId="0" borderId="18" xfId="15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3" fontId="30" fillId="0" borderId="0" xfId="15" applyFont="1" applyAlignment="1">
      <alignment horizontal="center"/>
    </xf>
    <xf numFmtId="43" fontId="29" fillId="0" borderId="0" xfId="15" applyFont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0" fontId="4" fillId="0" borderId="24" xfId="15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9" fillId="0" borderId="27" xfId="0" applyFont="1" applyBorder="1" applyAlignment="1">
      <alignment horizontal="right"/>
    </xf>
    <xf numFmtId="0" fontId="59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39" fillId="0" borderId="28" xfId="0" applyFont="1" applyBorder="1" applyAlignment="1">
      <alignment horizontal="right"/>
    </xf>
    <xf numFmtId="43" fontId="31" fillId="0" borderId="29" xfId="15" applyFont="1" applyFill="1" applyBorder="1" applyAlignment="1">
      <alignment horizontal="center"/>
    </xf>
    <xf numFmtId="43" fontId="2" fillId="0" borderId="29" xfId="15" applyFont="1" applyFill="1" applyBorder="1" applyAlignment="1">
      <alignment horizontal="center"/>
    </xf>
    <xf numFmtId="200" fontId="32" fillId="0" borderId="29" xfId="15" applyNumberFormat="1" applyFont="1" applyFill="1" applyBorder="1" applyAlignment="1">
      <alignment/>
    </xf>
    <xf numFmtId="200" fontId="33" fillId="0" borderId="29" xfId="15" applyNumberFormat="1" applyFont="1" applyFill="1" applyBorder="1" applyAlignment="1">
      <alignment/>
    </xf>
    <xf numFmtId="3" fontId="6" fillId="3" borderId="29" xfId="15" applyNumberFormat="1" applyFont="1" applyFill="1" applyBorder="1" applyAlignment="1">
      <alignment horizontal="center" vertical="center"/>
    </xf>
    <xf numFmtId="3" fontId="6" fillId="4" borderId="29" xfId="15" applyNumberFormat="1" applyFont="1" applyFill="1" applyBorder="1" applyAlignment="1">
      <alignment horizontal="center" vertical="center"/>
    </xf>
    <xf numFmtId="3" fontId="6" fillId="0" borderId="29" xfId="15" applyNumberFormat="1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/>
    </xf>
    <xf numFmtId="43" fontId="31" fillId="0" borderId="31" xfId="15" applyFont="1" applyFill="1" applyBorder="1" applyAlignment="1">
      <alignment horizontal="center"/>
    </xf>
    <xf numFmtId="43" fontId="2" fillId="0" borderId="31" xfId="15" applyFont="1" applyFill="1" applyBorder="1" applyAlignment="1">
      <alignment horizontal="center"/>
    </xf>
    <xf numFmtId="200" fontId="32" fillId="0" borderId="31" xfId="15" applyNumberFormat="1" applyFont="1" applyFill="1" applyBorder="1" applyAlignment="1">
      <alignment/>
    </xf>
    <xf numFmtId="200" fontId="33" fillId="0" borderId="31" xfId="15" applyNumberFormat="1" applyFont="1" applyFill="1" applyBorder="1" applyAlignment="1">
      <alignment/>
    </xf>
    <xf numFmtId="3" fontId="6" fillId="3" borderId="31" xfId="15" applyNumberFormat="1" applyFont="1" applyFill="1" applyBorder="1" applyAlignment="1">
      <alignment horizontal="center" vertical="center"/>
    </xf>
    <xf numFmtId="3" fontId="6" fillId="4" borderId="31" xfId="15" applyNumberFormat="1" applyFont="1" applyFill="1" applyBorder="1" applyAlignment="1">
      <alignment horizontal="center" vertical="center"/>
    </xf>
    <xf numFmtId="3" fontId="6" fillId="0" borderId="31" xfId="15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43" fontId="31" fillId="0" borderId="31" xfId="15" applyFont="1" applyBorder="1" applyAlignment="1">
      <alignment horizontal="center"/>
    </xf>
    <xf numFmtId="43" fontId="2" fillId="0" borderId="31" xfId="15" applyFont="1" applyBorder="1" applyAlignment="1">
      <alignment horizontal="center"/>
    </xf>
    <xf numFmtId="200" fontId="32" fillId="0" borderId="31" xfId="15" applyNumberFormat="1" applyFont="1" applyBorder="1" applyAlignment="1">
      <alignment/>
    </xf>
    <xf numFmtId="200" fontId="33" fillId="0" borderId="31" xfId="15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43" fontId="31" fillId="0" borderId="33" xfId="15" applyFont="1" applyBorder="1" applyAlignment="1">
      <alignment horizontal="center"/>
    </xf>
    <xf numFmtId="43" fontId="2" fillId="0" borderId="33" xfId="15" applyFont="1" applyBorder="1" applyAlignment="1">
      <alignment horizontal="center"/>
    </xf>
    <xf numFmtId="200" fontId="32" fillId="0" borderId="33" xfId="15" applyNumberFormat="1" applyFont="1" applyFill="1" applyBorder="1" applyAlignment="1">
      <alignment/>
    </xf>
    <xf numFmtId="200" fontId="33" fillId="0" borderId="33" xfId="15" applyNumberFormat="1" applyFont="1" applyFill="1" applyBorder="1" applyAlignment="1">
      <alignment/>
    </xf>
    <xf numFmtId="200" fontId="32" fillId="0" borderId="33" xfId="15" applyNumberFormat="1" applyFont="1" applyBorder="1" applyAlignment="1">
      <alignment/>
    </xf>
    <xf numFmtId="200" fontId="33" fillId="0" borderId="33" xfId="15" applyNumberFormat="1" applyFont="1" applyBorder="1" applyAlignment="1">
      <alignment/>
    </xf>
    <xf numFmtId="3" fontId="6" fillId="3" borderId="33" xfId="15" applyNumberFormat="1" applyFont="1" applyFill="1" applyBorder="1" applyAlignment="1">
      <alignment horizontal="center" vertical="center"/>
    </xf>
    <xf numFmtId="3" fontId="6" fillId="4" borderId="33" xfId="15" applyNumberFormat="1" applyFont="1" applyFill="1" applyBorder="1" applyAlignment="1">
      <alignment horizontal="center" vertical="center"/>
    </xf>
    <xf numFmtId="3" fontId="6" fillId="0" borderId="33" xfId="15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0" fontId="66" fillId="3" borderId="29" xfId="0" applyFont="1" applyFill="1" applyBorder="1" applyAlignment="1">
      <alignment horizontal="center" vertical="center"/>
    </xf>
    <xf numFmtId="0" fontId="66" fillId="3" borderId="31" xfId="0" applyFont="1" applyFill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3" borderId="33" xfId="0" applyFont="1" applyFill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3" fontId="23" fillId="0" borderId="10" xfId="15" applyNumberFormat="1" applyFont="1" applyBorder="1" applyAlignment="1">
      <alignment horizontal="center" vertical="center"/>
    </xf>
    <xf numFmtId="3" fontId="23" fillId="0" borderId="1" xfId="15" applyNumberFormat="1" applyFont="1" applyBorder="1" applyAlignment="1">
      <alignment horizontal="center" vertical="center"/>
    </xf>
    <xf numFmtId="3" fontId="23" fillId="0" borderId="21" xfId="15" applyNumberFormat="1" applyFont="1" applyBorder="1" applyAlignment="1">
      <alignment horizontal="center" vertical="center"/>
    </xf>
    <xf numFmtId="3" fontId="23" fillId="0" borderId="22" xfId="15" applyNumberFormat="1" applyFont="1" applyBorder="1" applyAlignment="1">
      <alignment horizontal="center" vertical="center"/>
    </xf>
    <xf numFmtId="3" fontId="23" fillId="0" borderId="37" xfId="15" applyNumberFormat="1" applyFont="1" applyBorder="1" applyAlignment="1">
      <alignment horizontal="center" vertical="center"/>
    </xf>
    <xf numFmtId="3" fontId="23" fillId="0" borderId="38" xfId="15" applyNumberFormat="1" applyFont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3" fontId="67" fillId="0" borderId="22" xfId="15" applyNumberFormat="1" applyFont="1" applyBorder="1" applyAlignment="1">
      <alignment horizontal="center" vertical="center"/>
    </xf>
    <xf numFmtId="3" fontId="67" fillId="0" borderId="38" xfId="15" applyNumberFormat="1" applyFont="1" applyBorder="1" applyAlignment="1">
      <alignment horizontal="center" vertical="center"/>
    </xf>
    <xf numFmtId="0" fontId="67" fillId="0" borderId="36" xfId="0" applyFont="1" applyBorder="1" applyAlignment="1">
      <alignment vertical="center"/>
    </xf>
    <xf numFmtId="3" fontId="67" fillId="0" borderId="1" xfId="15" applyNumberFormat="1" applyFont="1" applyBorder="1" applyAlignment="1">
      <alignment horizontal="center" vertical="center"/>
    </xf>
    <xf numFmtId="0" fontId="0" fillId="5" borderId="9" xfId="0" applyFill="1" applyBorder="1" applyAlignment="1">
      <alignment/>
    </xf>
    <xf numFmtId="0" fontId="28" fillId="5" borderId="1" xfId="0" applyFont="1" applyFill="1" applyBorder="1" applyAlignment="1">
      <alignment horizontal="center" vertical="center"/>
    </xf>
    <xf numFmtId="0" fontId="0" fillId="5" borderId="12" xfId="0" applyFill="1" applyBorder="1" applyAlignment="1">
      <alignment/>
    </xf>
    <xf numFmtId="200" fontId="10" fillId="0" borderId="16" xfId="15" applyNumberFormat="1" applyFont="1" applyBorder="1" applyAlignment="1">
      <alignment horizontal="center" vertical="center"/>
    </xf>
    <xf numFmtId="200" fontId="10" fillId="0" borderId="17" xfId="15" applyNumberFormat="1" applyFont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center" vertical="center"/>
    </xf>
    <xf numFmtId="0" fontId="57" fillId="6" borderId="16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7" fillId="6" borderId="19" xfId="0" applyFont="1" applyFill="1" applyBorder="1" applyAlignment="1">
      <alignment horizontal="center" vertical="center"/>
    </xf>
    <xf numFmtId="200" fontId="10" fillId="0" borderId="10" xfId="15" applyNumberFormat="1" applyFont="1" applyBorder="1" applyAlignment="1">
      <alignment horizontal="center" vertical="center"/>
    </xf>
    <xf numFmtId="200" fontId="10" fillId="0" borderId="19" xfId="15" applyNumberFormat="1" applyFont="1" applyBorder="1" applyAlignment="1">
      <alignment horizontal="center" vertical="center"/>
    </xf>
    <xf numFmtId="200" fontId="10" fillId="0" borderId="0" xfId="15" applyNumberFormat="1" applyFont="1" applyBorder="1" applyAlignment="1">
      <alignment horizontal="center" vertical="center"/>
    </xf>
    <xf numFmtId="200" fontId="10" fillId="0" borderId="18" xfId="15" applyNumberFormat="1" applyFont="1" applyBorder="1" applyAlignment="1">
      <alignment horizontal="center" vertical="center"/>
    </xf>
    <xf numFmtId="200" fontId="3" fillId="0" borderId="11" xfId="15" applyNumberFormat="1" applyFont="1" applyBorder="1" applyAlignment="1">
      <alignment horizontal="center" vertical="center"/>
    </xf>
    <xf numFmtId="200" fontId="3" fillId="0" borderId="39" xfId="15" applyNumberFormat="1" applyFont="1" applyBorder="1" applyAlignment="1">
      <alignment horizontal="center" vertical="center"/>
    </xf>
    <xf numFmtId="3" fontId="3" fillId="0" borderId="40" xfId="15" applyNumberFormat="1" applyFont="1" applyBorder="1" applyAlignment="1">
      <alignment horizontal="center" vertical="center"/>
    </xf>
    <xf numFmtId="3" fontId="3" fillId="0" borderId="41" xfId="15" applyNumberFormat="1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5" borderId="43" xfId="0" applyFont="1" applyFill="1" applyBorder="1" applyAlignment="1">
      <alignment horizontal="center" vertical="center"/>
    </xf>
    <xf numFmtId="0" fontId="65" fillId="5" borderId="44" xfId="0" applyFont="1" applyFill="1" applyBorder="1" applyAlignment="1">
      <alignment horizontal="center" vertical="center"/>
    </xf>
    <xf numFmtId="0" fontId="65" fillId="5" borderId="41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3" fontId="3" fillId="0" borderId="8" xfId="15" applyNumberFormat="1" applyFont="1" applyBorder="1" applyAlignment="1">
      <alignment horizontal="center" vertical="center"/>
    </xf>
    <xf numFmtId="3" fontId="3" fillId="0" borderId="45" xfId="1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6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6" xfId="0" applyFont="1" applyBorder="1" applyAlignment="1">
      <alignment horizontal="left"/>
    </xf>
    <xf numFmtId="0" fontId="58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/>
    </xf>
    <xf numFmtId="0" fontId="57" fillId="6" borderId="14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1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3" fontId="3" fillId="0" borderId="4" xfId="15" applyNumberFormat="1" applyFont="1" applyBorder="1" applyAlignment="1">
      <alignment horizontal="center" vertical="center"/>
    </xf>
    <xf numFmtId="3" fontId="3" fillId="0" borderId="42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38100</xdr:rowOff>
    </xdr:from>
    <xdr:ext cx="180975" cy="276225"/>
    <xdr:sp>
      <xdr:nvSpPr>
        <xdr:cNvPr id="1" name="TextBox 3"/>
        <xdr:cNvSpPr txBox="1">
          <a:spLocks noChangeArrowheads="1"/>
        </xdr:cNvSpPr>
      </xdr:nvSpPr>
      <xdr:spPr>
        <a:xfrm>
          <a:off x="409575" y="46958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38100</xdr:rowOff>
    </xdr:from>
    <xdr:ext cx="180975" cy="276225"/>
    <xdr:sp>
      <xdr:nvSpPr>
        <xdr:cNvPr id="2" name="TextBox 4"/>
        <xdr:cNvSpPr txBox="1">
          <a:spLocks noChangeArrowheads="1"/>
        </xdr:cNvSpPr>
      </xdr:nvSpPr>
      <xdr:spPr>
        <a:xfrm>
          <a:off x="409575" y="51911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0975" cy="276225"/>
    <xdr:sp>
      <xdr:nvSpPr>
        <xdr:cNvPr id="3" name="TextBox 5"/>
        <xdr:cNvSpPr txBox="1">
          <a:spLocks noChangeArrowheads="1"/>
        </xdr:cNvSpPr>
      </xdr:nvSpPr>
      <xdr:spPr>
        <a:xfrm>
          <a:off x="409575" y="5648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38100</xdr:rowOff>
    </xdr:from>
    <xdr:ext cx="180975" cy="276225"/>
    <xdr:sp>
      <xdr:nvSpPr>
        <xdr:cNvPr id="4" name="TextBox 6"/>
        <xdr:cNvSpPr txBox="1">
          <a:spLocks noChangeArrowheads="1"/>
        </xdr:cNvSpPr>
      </xdr:nvSpPr>
      <xdr:spPr>
        <a:xfrm>
          <a:off x="409575" y="5686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0975" cy="276225"/>
    <xdr:sp>
      <xdr:nvSpPr>
        <xdr:cNvPr id="5" name="TextBox 7"/>
        <xdr:cNvSpPr txBox="1">
          <a:spLocks noChangeArrowheads="1"/>
        </xdr:cNvSpPr>
      </xdr:nvSpPr>
      <xdr:spPr>
        <a:xfrm>
          <a:off x="409575" y="6391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0975" cy="276225"/>
    <xdr:sp>
      <xdr:nvSpPr>
        <xdr:cNvPr id="6" name="TextBox 8"/>
        <xdr:cNvSpPr txBox="1">
          <a:spLocks noChangeArrowheads="1"/>
        </xdr:cNvSpPr>
      </xdr:nvSpPr>
      <xdr:spPr>
        <a:xfrm>
          <a:off x="409575" y="63912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38100</xdr:rowOff>
    </xdr:from>
    <xdr:ext cx="180975" cy="276225"/>
    <xdr:sp>
      <xdr:nvSpPr>
        <xdr:cNvPr id="7" name="TextBox 9"/>
        <xdr:cNvSpPr txBox="1">
          <a:spLocks noChangeArrowheads="1"/>
        </xdr:cNvSpPr>
      </xdr:nvSpPr>
      <xdr:spPr>
        <a:xfrm>
          <a:off x="409575" y="6429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0975" cy="276225"/>
    <xdr:sp>
      <xdr:nvSpPr>
        <xdr:cNvPr id="8" name="TextBox 10"/>
        <xdr:cNvSpPr txBox="1">
          <a:spLocks noChangeArrowheads="1"/>
        </xdr:cNvSpPr>
      </xdr:nvSpPr>
      <xdr:spPr>
        <a:xfrm>
          <a:off x="409575" y="4162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38100</xdr:rowOff>
    </xdr:from>
    <xdr:ext cx="180975" cy="276225"/>
    <xdr:sp>
      <xdr:nvSpPr>
        <xdr:cNvPr id="9" name="TextBox 11"/>
        <xdr:cNvSpPr txBox="1">
          <a:spLocks noChangeArrowheads="1"/>
        </xdr:cNvSpPr>
      </xdr:nvSpPr>
      <xdr:spPr>
        <a:xfrm>
          <a:off x="409575" y="420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12</xdr:col>
      <xdr:colOff>485775</xdr:colOff>
      <xdr:row>36</xdr:row>
      <xdr:rowOff>28575</xdr:rowOff>
    </xdr:from>
    <xdr:to>
      <xdr:col>15</xdr:col>
      <xdr:colOff>447675</xdr:colOff>
      <xdr:row>43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9391650"/>
          <a:ext cx="17907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2</xdr:row>
      <xdr:rowOff>123825</xdr:rowOff>
    </xdr:from>
    <xdr:to>
      <xdr:col>15</xdr:col>
      <xdr:colOff>447675</xdr:colOff>
      <xdr:row>23</xdr:row>
      <xdr:rowOff>85725</xdr:rowOff>
    </xdr:to>
    <xdr:sp>
      <xdr:nvSpPr>
        <xdr:cNvPr id="11" name="AutoShape 13"/>
        <xdr:cNvSpPr>
          <a:spLocks/>
        </xdr:cNvSpPr>
      </xdr:nvSpPr>
      <xdr:spPr>
        <a:xfrm>
          <a:off x="5934075" y="876300"/>
          <a:ext cx="3457575" cy="5353050"/>
        </a:xfrm>
        <a:prstGeom prst="wedgeRoundRectCallout">
          <a:avLst>
            <a:gd name="adj1" fmla="val -32643"/>
            <a:gd name="adj2" fmla="val 6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133350</xdr:rowOff>
    </xdr:from>
    <xdr:to>
      <xdr:col>22</xdr:col>
      <xdr:colOff>447675</xdr:colOff>
      <xdr:row>2</xdr:row>
      <xdr:rowOff>219075</xdr:rowOff>
    </xdr:to>
    <xdr:sp>
      <xdr:nvSpPr>
        <xdr:cNvPr id="12" name="Rectangle 18"/>
        <xdr:cNvSpPr>
          <a:spLocks/>
        </xdr:cNvSpPr>
      </xdr:nvSpPr>
      <xdr:spPr>
        <a:xfrm>
          <a:off x="9629775" y="609600"/>
          <a:ext cx="4029075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ตัวอย่างบุคคลในสังคมที่ประสบเหตุดังกล่าว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190500</xdr:colOff>
      <xdr:row>1</xdr:row>
      <xdr:rowOff>219075</xdr:rowOff>
    </xdr:from>
    <xdr:ext cx="333375" cy="1543050"/>
    <xdr:sp>
      <xdr:nvSpPr>
        <xdr:cNvPr id="1" name="TextBox 1"/>
        <xdr:cNvSpPr txBox="1">
          <a:spLocks noChangeArrowheads="1"/>
        </xdr:cNvSpPr>
      </xdr:nvSpPr>
      <xdr:spPr>
        <a:xfrm>
          <a:off x="10248900" y="685800"/>
          <a:ext cx="3333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ขั้นอาชีพ 1-2</a:t>
          </a:r>
        </a:p>
      </xdr:txBody>
    </xdr:sp>
    <xdr:clientData/>
  </xdr:oneCellAnchor>
  <xdr:oneCellAnchor>
    <xdr:from>
      <xdr:col>44</xdr:col>
      <xdr:colOff>866775</xdr:colOff>
      <xdr:row>18</xdr:row>
      <xdr:rowOff>38100</xdr:rowOff>
    </xdr:from>
    <xdr:ext cx="171450" cy="276225"/>
    <xdr:sp>
      <xdr:nvSpPr>
        <xdr:cNvPr id="2" name="TextBox 4"/>
        <xdr:cNvSpPr txBox="1">
          <a:spLocks noChangeArrowheads="1"/>
        </xdr:cNvSpPr>
      </xdr:nvSpPr>
      <xdr:spPr>
        <a:xfrm>
          <a:off x="16202025" y="52292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20</xdr:row>
      <xdr:rowOff>38100</xdr:rowOff>
    </xdr:from>
    <xdr:ext cx="171450" cy="276225"/>
    <xdr:sp>
      <xdr:nvSpPr>
        <xdr:cNvPr id="3" name="TextBox 8"/>
        <xdr:cNvSpPr txBox="1">
          <a:spLocks noChangeArrowheads="1"/>
        </xdr:cNvSpPr>
      </xdr:nvSpPr>
      <xdr:spPr>
        <a:xfrm>
          <a:off x="16202025" y="57245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22</xdr:row>
      <xdr:rowOff>0</xdr:rowOff>
    </xdr:from>
    <xdr:ext cx="171450" cy="276225"/>
    <xdr:sp>
      <xdr:nvSpPr>
        <xdr:cNvPr id="4" name="TextBox 9"/>
        <xdr:cNvSpPr txBox="1">
          <a:spLocks noChangeArrowheads="1"/>
        </xdr:cNvSpPr>
      </xdr:nvSpPr>
      <xdr:spPr>
        <a:xfrm>
          <a:off x="16202025" y="61817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22</xdr:row>
      <xdr:rowOff>38100</xdr:rowOff>
    </xdr:from>
    <xdr:ext cx="171450" cy="276225"/>
    <xdr:sp>
      <xdr:nvSpPr>
        <xdr:cNvPr id="5" name="TextBox 10"/>
        <xdr:cNvSpPr txBox="1">
          <a:spLocks noChangeArrowheads="1"/>
        </xdr:cNvSpPr>
      </xdr:nvSpPr>
      <xdr:spPr>
        <a:xfrm>
          <a:off x="16202025" y="62198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25</xdr:row>
      <xdr:rowOff>0</xdr:rowOff>
    </xdr:from>
    <xdr:ext cx="171450" cy="276225"/>
    <xdr:sp>
      <xdr:nvSpPr>
        <xdr:cNvPr id="6" name="TextBox 11"/>
        <xdr:cNvSpPr txBox="1">
          <a:spLocks noChangeArrowheads="1"/>
        </xdr:cNvSpPr>
      </xdr:nvSpPr>
      <xdr:spPr>
        <a:xfrm>
          <a:off x="16202025" y="69246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25</xdr:row>
      <xdr:rowOff>0</xdr:rowOff>
    </xdr:from>
    <xdr:ext cx="171450" cy="276225"/>
    <xdr:sp>
      <xdr:nvSpPr>
        <xdr:cNvPr id="7" name="TextBox 15"/>
        <xdr:cNvSpPr txBox="1">
          <a:spLocks noChangeArrowheads="1"/>
        </xdr:cNvSpPr>
      </xdr:nvSpPr>
      <xdr:spPr>
        <a:xfrm>
          <a:off x="16202025" y="69246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25</xdr:row>
      <xdr:rowOff>38100</xdr:rowOff>
    </xdr:from>
    <xdr:ext cx="171450" cy="276225"/>
    <xdr:sp>
      <xdr:nvSpPr>
        <xdr:cNvPr id="8" name="TextBox 16"/>
        <xdr:cNvSpPr txBox="1">
          <a:spLocks noChangeArrowheads="1"/>
        </xdr:cNvSpPr>
      </xdr:nvSpPr>
      <xdr:spPr>
        <a:xfrm>
          <a:off x="16202025" y="69627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16</xdr:row>
      <xdr:rowOff>0</xdr:rowOff>
    </xdr:from>
    <xdr:ext cx="171450" cy="276225"/>
    <xdr:sp>
      <xdr:nvSpPr>
        <xdr:cNvPr id="9" name="TextBox 17"/>
        <xdr:cNvSpPr txBox="1">
          <a:spLocks noChangeArrowheads="1"/>
        </xdr:cNvSpPr>
      </xdr:nvSpPr>
      <xdr:spPr>
        <a:xfrm>
          <a:off x="16202025" y="46958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866775</xdr:colOff>
      <xdr:row>16</xdr:row>
      <xdr:rowOff>38100</xdr:rowOff>
    </xdr:from>
    <xdr:ext cx="171450" cy="276225"/>
    <xdr:sp>
      <xdr:nvSpPr>
        <xdr:cNvPr id="10" name="TextBox 18"/>
        <xdr:cNvSpPr txBox="1">
          <a:spLocks noChangeArrowheads="1"/>
        </xdr:cNvSpPr>
      </xdr:nvSpPr>
      <xdr:spPr>
        <a:xfrm>
          <a:off x="16202025" y="47339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142875</xdr:colOff>
      <xdr:row>0</xdr:row>
      <xdr:rowOff>200025</xdr:rowOff>
    </xdr:from>
    <xdr:to>
      <xdr:col>11</xdr:col>
      <xdr:colOff>390525</xdr:colOff>
      <xdr:row>1</xdr:row>
      <xdr:rowOff>133350</xdr:rowOff>
    </xdr:to>
    <xdr:sp>
      <xdr:nvSpPr>
        <xdr:cNvPr id="11" name="AutoShape 28"/>
        <xdr:cNvSpPr>
          <a:spLocks/>
        </xdr:cNvSpPr>
      </xdr:nvSpPr>
      <xdr:spPr>
        <a:xfrm>
          <a:off x="1609725" y="200025"/>
          <a:ext cx="60674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JasmineUPC"/>
              <a:cs typeface="JasmineUPC"/>
            </a:rPr>
            <a:t>ขอแนะนำโครงการ คุ้มครอง 40 โรคร้ายแรง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15</xdr:col>
      <xdr:colOff>47625</xdr:colOff>
      <xdr:row>4</xdr:row>
      <xdr:rowOff>104775</xdr:rowOff>
    </xdr:to>
    <xdr:sp>
      <xdr:nvSpPr>
        <xdr:cNvPr id="12" name="AutoShape 29"/>
        <xdr:cNvSpPr>
          <a:spLocks/>
        </xdr:cNvSpPr>
      </xdr:nvSpPr>
      <xdr:spPr>
        <a:xfrm>
          <a:off x="1476375" y="923925"/>
          <a:ext cx="8115300" cy="657225"/>
        </a:xfrm>
        <a:prstGeom prst="leftRightArrow">
          <a:avLst>
            <a:gd name="adj1" fmla="val -48759"/>
            <a:gd name="adj2" fmla="val -22550"/>
          </a:avLst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คุ้มครองชีวิตจนครบอายุ  99  ปี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16</xdr:col>
      <xdr:colOff>9525</xdr:colOff>
      <xdr:row>8</xdr:row>
      <xdr:rowOff>19050</xdr:rowOff>
    </xdr:to>
    <xdr:sp>
      <xdr:nvSpPr>
        <xdr:cNvPr id="13" name="Rectangle 30"/>
        <xdr:cNvSpPr>
          <a:spLocks/>
        </xdr:cNvSpPr>
      </xdr:nvSpPr>
      <xdr:spPr>
        <a:xfrm>
          <a:off x="38100" y="952500"/>
          <a:ext cx="10029825" cy="1781175"/>
        </a:xfrm>
        <a:prstGeom prst="rect">
          <a:avLst/>
        </a:prstGeom>
        <a:noFill/>
        <a:ln w="76200" cmpd="tri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47625</xdr:rowOff>
    </xdr:from>
    <xdr:to>
      <xdr:col>5</xdr:col>
      <xdr:colOff>295275</xdr:colOff>
      <xdr:row>3</xdr:row>
      <xdr:rowOff>47625</xdr:rowOff>
    </xdr:to>
    <xdr:sp>
      <xdr:nvSpPr>
        <xdr:cNvPr id="14" name="Line 31"/>
        <xdr:cNvSpPr>
          <a:spLocks/>
        </xdr:cNvSpPr>
      </xdr:nvSpPr>
      <xdr:spPr>
        <a:xfrm>
          <a:off x="1476375" y="1247775"/>
          <a:ext cx="2228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5</xdr:col>
      <xdr:colOff>276225</xdr:colOff>
      <xdr:row>3</xdr:row>
      <xdr:rowOff>19050</xdr:rowOff>
    </xdr:to>
    <xdr:sp>
      <xdr:nvSpPr>
        <xdr:cNvPr id="15" name="Line 32"/>
        <xdr:cNvSpPr>
          <a:spLocks/>
        </xdr:cNvSpPr>
      </xdr:nvSpPr>
      <xdr:spPr>
        <a:xfrm>
          <a:off x="1476375" y="1219200"/>
          <a:ext cx="2209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38100</xdr:rowOff>
    </xdr:from>
    <xdr:to>
      <xdr:col>5</xdr:col>
      <xdr:colOff>285750</xdr:colOff>
      <xdr:row>3</xdr:row>
      <xdr:rowOff>38100</xdr:rowOff>
    </xdr:to>
    <xdr:sp>
      <xdr:nvSpPr>
        <xdr:cNvPr id="16" name="Line 33"/>
        <xdr:cNvSpPr>
          <a:spLocks/>
        </xdr:cNvSpPr>
      </xdr:nvSpPr>
      <xdr:spPr>
        <a:xfrm>
          <a:off x="1476375" y="1238250"/>
          <a:ext cx="2219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</xdr:row>
      <xdr:rowOff>0</xdr:rowOff>
    </xdr:from>
    <xdr:to>
      <xdr:col>6</xdr:col>
      <xdr:colOff>219075</xdr:colOff>
      <xdr:row>3</xdr:row>
      <xdr:rowOff>104775</xdr:rowOff>
    </xdr:to>
    <xdr:sp>
      <xdr:nvSpPr>
        <xdr:cNvPr id="17" name="Rectangle 34"/>
        <xdr:cNvSpPr>
          <a:spLocks/>
        </xdr:cNvSpPr>
      </xdr:nvSpPr>
      <xdr:spPr>
        <a:xfrm>
          <a:off x="1571625" y="1200150"/>
          <a:ext cx="2686050" cy="10477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0</xdr:rowOff>
    </xdr:from>
    <xdr:to>
      <xdr:col>14</xdr:col>
      <xdr:colOff>571500</xdr:colOff>
      <xdr:row>3</xdr:row>
      <xdr:rowOff>123825</xdr:rowOff>
    </xdr:to>
    <xdr:sp>
      <xdr:nvSpPr>
        <xdr:cNvPr id="18" name="Rectangle 35"/>
        <xdr:cNvSpPr>
          <a:spLocks/>
        </xdr:cNvSpPr>
      </xdr:nvSpPr>
      <xdr:spPr>
        <a:xfrm>
          <a:off x="6829425" y="1200150"/>
          <a:ext cx="2657475" cy="1238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485775</xdr:colOff>
      <xdr:row>36</xdr:row>
      <xdr:rowOff>123825</xdr:rowOff>
    </xdr:from>
    <xdr:to>
      <xdr:col>11</xdr:col>
      <xdr:colOff>133350</xdr:colOff>
      <xdr:row>41</xdr:row>
      <xdr:rowOff>209550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772650"/>
          <a:ext cx="952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28</xdr:row>
      <xdr:rowOff>76200</xdr:rowOff>
    </xdr:from>
    <xdr:to>
      <xdr:col>9</xdr:col>
      <xdr:colOff>476250</xdr:colOff>
      <xdr:row>31</xdr:row>
      <xdr:rowOff>200025</xdr:rowOff>
    </xdr:to>
    <xdr:sp>
      <xdr:nvSpPr>
        <xdr:cNvPr id="20" name="AutoShape 48"/>
        <xdr:cNvSpPr>
          <a:spLocks/>
        </xdr:cNvSpPr>
      </xdr:nvSpPr>
      <xdr:spPr>
        <a:xfrm rot="1194831">
          <a:off x="4305300" y="7743825"/>
          <a:ext cx="21526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เพียงวันละ 20 บาท
คุ้มครองถึง 40 โรค
สูงสุด 750,000 บาท</a:t>
          </a:r>
        </a:p>
      </xdr:txBody>
    </xdr:sp>
    <xdr:clientData/>
  </xdr:twoCellAnchor>
  <xdr:twoCellAnchor>
    <xdr:from>
      <xdr:col>2</xdr:col>
      <xdr:colOff>85725</xdr:colOff>
      <xdr:row>36</xdr:row>
      <xdr:rowOff>123825</xdr:rowOff>
    </xdr:from>
    <xdr:to>
      <xdr:col>6</xdr:col>
      <xdr:colOff>381000</xdr:colOff>
      <xdr:row>42</xdr:row>
      <xdr:rowOff>57150</xdr:rowOff>
    </xdr:to>
    <xdr:sp>
      <xdr:nvSpPr>
        <xdr:cNvPr id="21" name="Rectangle 49"/>
        <xdr:cNvSpPr>
          <a:spLocks/>
        </xdr:cNvSpPr>
      </xdr:nvSpPr>
      <xdr:spPr>
        <a:xfrm>
          <a:off x="1552575" y="9772650"/>
          <a:ext cx="2867025" cy="1419225"/>
        </a:xfrm>
        <a:prstGeom prst="roundRect">
          <a:avLst/>
        </a:prstGeom>
        <a:noFill/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A1">
      <selection activeCell="Q34" sqref="Q34"/>
    </sheetView>
  </sheetViews>
  <sheetFormatPr defaultColWidth="9.140625" defaultRowHeight="12.75"/>
  <cols>
    <col min="1" max="1" width="6.140625" style="0" customWidth="1"/>
    <col min="23" max="23" width="11.00390625" style="0" customWidth="1"/>
  </cols>
  <sheetData>
    <row r="1" spans="1:23" ht="37.5" customHeight="1">
      <c r="A1" s="187" t="s">
        <v>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8"/>
    </row>
    <row r="2" spans="1:23" ht="21.75" customHeight="1">
      <c r="A2" s="64"/>
      <c r="B2" s="72" t="s">
        <v>21</v>
      </c>
      <c r="C2" s="7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5"/>
      <c r="Q2" s="8"/>
      <c r="R2" s="8"/>
      <c r="S2" s="8"/>
      <c r="T2" s="8"/>
      <c r="U2" s="8"/>
      <c r="V2" s="8"/>
      <c r="W2" s="65"/>
    </row>
    <row r="3" spans="1:23" ht="21.75" customHeight="1">
      <c r="A3" s="64"/>
      <c r="B3" s="72" t="s">
        <v>22</v>
      </c>
      <c r="C3" s="7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5"/>
      <c r="Q3" s="8"/>
      <c r="R3" s="8"/>
      <c r="S3" s="8"/>
      <c r="T3" s="8"/>
      <c r="U3" s="8"/>
      <c r="V3" s="8"/>
      <c r="W3" s="65"/>
    </row>
    <row r="4" spans="1:23" ht="21.75" customHeight="1">
      <c r="A4" s="64"/>
      <c r="B4" s="54" t="s">
        <v>23</v>
      </c>
      <c r="C4" s="60"/>
      <c r="D4" s="58"/>
      <c r="E4" s="58"/>
      <c r="F4" s="58"/>
      <c r="G4" s="58"/>
      <c r="H4" s="58"/>
      <c r="I4" s="59"/>
      <c r="J4" s="8"/>
      <c r="K4" s="8"/>
      <c r="L4" s="8"/>
      <c r="M4" s="8"/>
      <c r="N4" s="8"/>
      <c r="O4" s="8"/>
      <c r="P4" s="65"/>
      <c r="Q4" s="8"/>
      <c r="R4" s="8"/>
      <c r="S4" s="8"/>
      <c r="T4" s="89" t="s">
        <v>80</v>
      </c>
      <c r="U4" s="8"/>
      <c r="V4" s="8"/>
      <c r="W4" s="65"/>
    </row>
    <row r="5" spans="1:23" ht="27.75" customHeight="1">
      <c r="A5" s="64"/>
      <c r="B5" s="72" t="s">
        <v>24</v>
      </c>
      <c r="C5" s="7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5"/>
      <c r="Q5" s="8"/>
      <c r="R5" s="8"/>
      <c r="S5" s="8"/>
      <c r="T5" s="90" t="s">
        <v>81</v>
      </c>
      <c r="U5" s="8"/>
      <c r="V5" s="8"/>
      <c r="W5" s="65"/>
    </row>
    <row r="6" spans="1:23" ht="21.75" customHeight="1">
      <c r="A6" s="91" t="s">
        <v>60</v>
      </c>
      <c r="B6" s="72" t="s">
        <v>25</v>
      </c>
      <c r="C6" s="7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5"/>
      <c r="Q6" s="8"/>
      <c r="R6" s="8"/>
      <c r="S6" s="8"/>
      <c r="T6" s="90" t="s">
        <v>82</v>
      </c>
      <c r="U6" s="8"/>
      <c r="V6" s="90"/>
      <c r="W6" s="65"/>
    </row>
    <row r="7" spans="1:23" ht="19.5" customHeight="1">
      <c r="A7" s="64"/>
      <c r="B7" s="72" t="s">
        <v>26</v>
      </c>
      <c r="C7" s="7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5"/>
      <c r="Q7" s="8"/>
      <c r="R7" s="8"/>
      <c r="S7" s="8"/>
      <c r="T7" s="90" t="s">
        <v>89</v>
      </c>
      <c r="U7" s="92"/>
      <c r="V7" s="92"/>
      <c r="W7" s="65"/>
    </row>
    <row r="8" spans="1:23" ht="19.5" customHeight="1">
      <c r="A8" s="64"/>
      <c r="B8" s="72" t="s">
        <v>27</v>
      </c>
      <c r="C8" s="7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5"/>
      <c r="Q8" s="8"/>
      <c r="R8" s="8"/>
      <c r="S8" s="8"/>
      <c r="T8" s="90" t="s">
        <v>78</v>
      </c>
      <c r="U8" s="92"/>
      <c r="V8" s="92"/>
      <c r="W8" s="65"/>
    </row>
    <row r="9" spans="1:23" ht="19.5" customHeight="1">
      <c r="A9" s="64"/>
      <c r="B9" s="72" t="s">
        <v>61</v>
      </c>
      <c r="C9" s="7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5"/>
      <c r="Q9" s="8"/>
      <c r="R9" s="8"/>
      <c r="S9" s="8"/>
      <c r="T9" s="90" t="s">
        <v>77</v>
      </c>
      <c r="U9" s="8"/>
      <c r="V9" s="8"/>
      <c r="W9" s="65"/>
    </row>
    <row r="10" spans="1:23" ht="19.5" customHeight="1">
      <c r="A10" s="64"/>
      <c r="B10" s="72" t="s">
        <v>28</v>
      </c>
      <c r="C10" s="7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5"/>
      <c r="Q10" s="8"/>
      <c r="R10" s="8"/>
      <c r="S10" s="8"/>
      <c r="T10" s="90" t="s">
        <v>79</v>
      </c>
      <c r="U10" s="8"/>
      <c r="V10" s="8"/>
      <c r="W10" s="65"/>
    </row>
    <row r="11" spans="1:23" ht="19.5" customHeight="1">
      <c r="A11" s="64"/>
      <c r="B11" s="54" t="s">
        <v>29</v>
      </c>
      <c r="C11" s="60"/>
      <c r="D11" s="58"/>
      <c r="E11" s="58"/>
      <c r="F11" s="46"/>
      <c r="G11" s="46"/>
      <c r="H11" s="46"/>
      <c r="I11" s="47"/>
      <c r="J11" s="8"/>
      <c r="K11" s="8"/>
      <c r="L11" s="8"/>
      <c r="M11" s="8"/>
      <c r="N11" s="8"/>
      <c r="O11" s="8"/>
      <c r="P11" s="65"/>
      <c r="Q11" s="8"/>
      <c r="R11" s="8"/>
      <c r="S11" s="8"/>
      <c r="T11" s="8"/>
      <c r="U11" s="8"/>
      <c r="V11" s="8"/>
      <c r="W11" s="65"/>
    </row>
    <row r="12" spans="1:25" ht="19.5" customHeight="1">
      <c r="A12" s="64"/>
      <c r="B12" s="72" t="s">
        <v>30</v>
      </c>
      <c r="C12" s="36"/>
      <c r="D12" s="28"/>
      <c r="E12" s="28"/>
      <c r="F12" s="28"/>
      <c r="G12" s="28"/>
      <c r="H12" s="28"/>
      <c r="I12" s="28"/>
      <c r="J12" s="37"/>
      <c r="K12" s="8"/>
      <c r="L12" s="8"/>
      <c r="M12" s="8"/>
      <c r="N12" s="8"/>
      <c r="O12" s="8"/>
      <c r="P12" s="76"/>
      <c r="Q12" s="8"/>
      <c r="R12" s="8"/>
      <c r="S12" s="8"/>
      <c r="T12" s="90" t="s">
        <v>83</v>
      </c>
      <c r="U12" s="8"/>
      <c r="V12" s="8"/>
      <c r="W12" s="65"/>
      <c r="Y12" s="86"/>
    </row>
    <row r="13" spans="1:25" ht="19.5" customHeight="1">
      <c r="A13" s="64"/>
      <c r="B13" s="72" t="s">
        <v>59</v>
      </c>
      <c r="C13" s="36"/>
      <c r="D13" s="8"/>
      <c r="E13" s="53"/>
      <c r="F13" s="53"/>
      <c r="G13" s="53"/>
      <c r="H13" s="28"/>
      <c r="I13" s="28"/>
      <c r="J13" s="37"/>
      <c r="K13" s="8"/>
      <c r="L13" s="8"/>
      <c r="M13" s="8"/>
      <c r="N13" s="8"/>
      <c r="O13" s="8"/>
      <c r="P13" s="76"/>
      <c r="Q13" s="8"/>
      <c r="R13" s="8"/>
      <c r="S13" s="8"/>
      <c r="T13" s="90" t="s">
        <v>84</v>
      </c>
      <c r="U13" s="8"/>
      <c r="V13" s="8"/>
      <c r="W13" s="65"/>
      <c r="Y13" s="87"/>
    </row>
    <row r="14" spans="1:25" ht="19.5" customHeight="1">
      <c r="A14" s="64"/>
      <c r="B14" s="72" t="s">
        <v>31</v>
      </c>
      <c r="C14" s="26"/>
      <c r="D14" s="8"/>
      <c r="E14" s="53"/>
      <c r="F14" s="53"/>
      <c r="G14" s="53"/>
      <c r="H14" s="24"/>
      <c r="I14" s="24"/>
      <c r="J14" s="37"/>
      <c r="K14" s="34"/>
      <c r="L14" s="20"/>
      <c r="M14" s="20"/>
      <c r="N14" s="20"/>
      <c r="O14" s="20"/>
      <c r="P14" s="77"/>
      <c r="Q14" s="8"/>
      <c r="R14" s="8"/>
      <c r="S14" s="8"/>
      <c r="T14" s="90" t="s">
        <v>85</v>
      </c>
      <c r="U14" s="8"/>
      <c r="V14" s="8"/>
      <c r="W14" s="65"/>
      <c r="Y14" s="87"/>
    </row>
    <row r="15" spans="1:25" ht="19.5" customHeight="1">
      <c r="A15" s="64"/>
      <c r="B15" s="72" t="s">
        <v>32</v>
      </c>
      <c r="C15" s="26"/>
      <c r="D15" s="8"/>
      <c r="E15" s="53"/>
      <c r="F15" s="53"/>
      <c r="G15" s="53"/>
      <c r="H15" s="24"/>
      <c r="I15" s="24"/>
      <c r="J15" s="37"/>
      <c r="K15" s="35"/>
      <c r="L15" s="20"/>
      <c r="M15" s="20"/>
      <c r="N15" s="20"/>
      <c r="O15" s="20"/>
      <c r="P15" s="77"/>
      <c r="Q15" s="8"/>
      <c r="R15" s="8"/>
      <c r="S15" s="8"/>
      <c r="T15" s="90" t="s">
        <v>88</v>
      </c>
      <c r="U15" s="8"/>
      <c r="V15" s="8"/>
      <c r="W15" s="65"/>
      <c r="Y15" s="88"/>
    </row>
    <row r="16" spans="1:25" ht="19.5" customHeight="1">
      <c r="A16" s="91" t="s">
        <v>60</v>
      </c>
      <c r="B16" s="72" t="s">
        <v>33</v>
      </c>
      <c r="C16" s="26"/>
      <c r="D16" s="8"/>
      <c r="E16" s="53"/>
      <c r="F16" s="53"/>
      <c r="G16" s="53"/>
      <c r="H16" s="24"/>
      <c r="I16" s="24"/>
      <c r="J16" s="37"/>
      <c r="K16" s="37"/>
      <c r="L16" s="19"/>
      <c r="M16" s="19"/>
      <c r="N16" s="19"/>
      <c r="O16" s="19"/>
      <c r="P16" s="78"/>
      <c r="Q16" s="8"/>
      <c r="R16" s="8"/>
      <c r="S16" s="8"/>
      <c r="T16" s="90" t="s">
        <v>86</v>
      </c>
      <c r="U16" s="8"/>
      <c r="V16" s="8"/>
      <c r="W16" s="65"/>
      <c r="Y16" s="87"/>
    </row>
    <row r="17" spans="1:25" ht="19.5" customHeight="1">
      <c r="A17" s="64"/>
      <c r="B17" s="72" t="s">
        <v>34</v>
      </c>
      <c r="C17" s="26"/>
      <c r="D17" s="8"/>
      <c r="E17" s="53"/>
      <c r="F17" s="53"/>
      <c r="G17" s="53"/>
      <c r="H17" s="24"/>
      <c r="I17" s="24"/>
      <c r="J17" s="37"/>
      <c r="K17" s="34"/>
      <c r="L17" s="20"/>
      <c r="M17" s="20"/>
      <c r="N17" s="20"/>
      <c r="O17" s="20"/>
      <c r="P17" s="77"/>
      <c r="Q17" s="8"/>
      <c r="R17" s="8"/>
      <c r="S17" s="8"/>
      <c r="T17" s="90" t="s">
        <v>87</v>
      </c>
      <c r="U17" s="8"/>
      <c r="V17" s="8"/>
      <c r="W17" s="65"/>
      <c r="Y17" s="85"/>
    </row>
    <row r="18" spans="1:23" ht="19.5" customHeight="1">
      <c r="A18" s="91" t="s">
        <v>60</v>
      </c>
      <c r="B18" s="72" t="s">
        <v>54</v>
      </c>
      <c r="C18" s="26"/>
      <c r="D18" s="8"/>
      <c r="E18" s="53"/>
      <c r="F18" s="53"/>
      <c r="G18" s="53"/>
      <c r="H18" s="26"/>
      <c r="I18" s="26"/>
      <c r="J18" s="37"/>
      <c r="K18" s="35"/>
      <c r="L18" s="36"/>
      <c r="M18" s="36"/>
      <c r="N18" s="36"/>
      <c r="O18" s="36"/>
      <c r="P18" s="79"/>
      <c r="Q18" s="8"/>
      <c r="R18" s="8"/>
      <c r="S18" s="8"/>
      <c r="T18" s="90"/>
      <c r="U18" s="8"/>
      <c r="V18" s="8"/>
      <c r="W18" s="65"/>
    </row>
    <row r="19" spans="1:23" ht="19.5" customHeight="1">
      <c r="A19" s="64"/>
      <c r="B19" s="72" t="s">
        <v>35</v>
      </c>
      <c r="C19" s="26"/>
      <c r="D19" s="8"/>
      <c r="E19" s="53"/>
      <c r="F19" s="53"/>
      <c r="G19" s="53"/>
      <c r="H19" s="26"/>
      <c r="I19" s="26"/>
      <c r="J19" s="37"/>
      <c r="K19" s="37"/>
      <c r="L19" s="36"/>
      <c r="M19" s="36"/>
      <c r="N19" s="36"/>
      <c r="O19" s="36"/>
      <c r="P19" s="79"/>
      <c r="Q19" s="8"/>
      <c r="R19" s="8"/>
      <c r="S19" s="8"/>
      <c r="T19" s="8"/>
      <c r="U19" s="8"/>
      <c r="V19" s="8"/>
      <c r="W19" s="65"/>
    </row>
    <row r="20" spans="1:23" ht="19.5" customHeight="1">
      <c r="A20" s="64"/>
      <c r="B20" s="72" t="s">
        <v>117</v>
      </c>
      <c r="C20" s="26"/>
      <c r="D20" s="8"/>
      <c r="E20" s="53"/>
      <c r="F20" s="53"/>
      <c r="G20" s="53"/>
      <c r="H20" s="26"/>
      <c r="I20" s="26"/>
      <c r="J20" s="37"/>
      <c r="K20" s="37"/>
      <c r="L20" s="37"/>
      <c r="M20" s="37"/>
      <c r="N20" s="37"/>
      <c r="O20" s="37"/>
      <c r="P20" s="80"/>
      <c r="Q20" s="8"/>
      <c r="R20" s="8"/>
      <c r="S20" s="8"/>
      <c r="T20" s="8"/>
      <c r="U20" s="8"/>
      <c r="V20" s="8"/>
      <c r="W20" s="65"/>
    </row>
    <row r="21" spans="1:23" ht="19.5" customHeight="1">
      <c r="A21" s="64"/>
      <c r="B21" s="72" t="s">
        <v>36</v>
      </c>
      <c r="C21" s="26"/>
      <c r="D21" s="8"/>
      <c r="E21" s="53"/>
      <c r="F21" s="53"/>
      <c r="G21" s="53"/>
      <c r="H21" s="26"/>
      <c r="I21" s="26"/>
      <c r="J21" s="37"/>
      <c r="K21" s="37"/>
      <c r="L21" s="37"/>
      <c r="M21" s="37"/>
      <c r="N21" s="37"/>
      <c r="O21" s="37"/>
      <c r="P21" s="80"/>
      <c r="Q21" s="8"/>
      <c r="R21" s="8"/>
      <c r="S21" s="8"/>
      <c r="T21" s="90" t="s">
        <v>71</v>
      </c>
      <c r="U21" s="8"/>
      <c r="V21" s="8"/>
      <c r="W21" s="65"/>
    </row>
    <row r="22" spans="1:23" ht="19.5" customHeight="1">
      <c r="A22" s="64"/>
      <c r="B22" s="48" t="s">
        <v>55</v>
      </c>
      <c r="C22" s="49"/>
      <c r="D22" s="50"/>
      <c r="E22" s="51"/>
      <c r="F22" s="51"/>
      <c r="G22" s="51"/>
      <c r="H22" s="52"/>
      <c r="I22" s="52"/>
      <c r="J22" s="37"/>
      <c r="K22" s="36"/>
      <c r="L22" s="36"/>
      <c r="M22" s="36"/>
      <c r="N22" s="36"/>
      <c r="O22" s="36"/>
      <c r="P22" s="80"/>
      <c r="Q22" s="8"/>
      <c r="R22" s="8"/>
      <c r="S22" s="8"/>
      <c r="T22" s="93" t="s">
        <v>72</v>
      </c>
      <c r="U22" s="8"/>
      <c r="V22" s="8"/>
      <c r="W22" s="65"/>
    </row>
    <row r="23" spans="1:23" ht="19.5" customHeight="1">
      <c r="A23" s="64"/>
      <c r="B23" s="72" t="s">
        <v>37</v>
      </c>
      <c r="C23" s="72"/>
      <c r="D23" s="72"/>
      <c r="E23" s="72"/>
      <c r="F23" s="53"/>
      <c r="G23" s="53"/>
      <c r="H23" s="24"/>
      <c r="I23" s="24"/>
      <c r="J23" s="37"/>
      <c r="K23" s="36"/>
      <c r="L23" s="36"/>
      <c r="M23" s="36"/>
      <c r="N23" s="36"/>
      <c r="O23" s="36"/>
      <c r="P23" s="80"/>
      <c r="Q23" s="8"/>
      <c r="R23" s="8"/>
      <c r="S23" s="8"/>
      <c r="T23" s="90" t="s">
        <v>73</v>
      </c>
      <c r="U23" s="8"/>
      <c r="V23" s="8"/>
      <c r="W23" s="65"/>
    </row>
    <row r="24" spans="1:23" ht="19.5" customHeight="1">
      <c r="A24" s="64"/>
      <c r="B24" s="72" t="s">
        <v>38</v>
      </c>
      <c r="C24" s="72"/>
      <c r="D24" s="72"/>
      <c r="E24" s="72"/>
      <c r="F24" s="53"/>
      <c r="G24" s="53"/>
      <c r="H24" s="24"/>
      <c r="I24" s="24"/>
      <c r="J24" s="37"/>
      <c r="K24" s="38"/>
      <c r="L24" s="37"/>
      <c r="M24" s="37"/>
      <c r="N24" s="37"/>
      <c r="O24" s="37"/>
      <c r="P24" s="80"/>
      <c r="Q24" s="8"/>
      <c r="R24" s="8"/>
      <c r="S24" s="8"/>
      <c r="T24" s="90" t="s">
        <v>74</v>
      </c>
      <c r="U24" s="8"/>
      <c r="V24" s="8"/>
      <c r="W24" s="65"/>
    </row>
    <row r="25" spans="1:23" ht="19.5" customHeight="1">
      <c r="A25" s="64"/>
      <c r="B25" s="72" t="s">
        <v>39</v>
      </c>
      <c r="C25" s="72"/>
      <c r="D25" s="72"/>
      <c r="E25" s="72"/>
      <c r="F25" s="53"/>
      <c r="G25" s="53"/>
      <c r="H25" s="27"/>
      <c r="I25" s="24"/>
      <c r="J25" s="37"/>
      <c r="K25" s="38"/>
      <c r="L25" s="37"/>
      <c r="M25" s="37"/>
      <c r="N25" s="37"/>
      <c r="O25" s="37"/>
      <c r="P25" s="80"/>
      <c r="Q25" s="8"/>
      <c r="R25" s="8"/>
      <c r="S25" s="8"/>
      <c r="T25" s="90" t="s">
        <v>76</v>
      </c>
      <c r="U25" s="8"/>
      <c r="V25" s="8"/>
      <c r="W25" s="65"/>
    </row>
    <row r="26" spans="1:23" ht="19.5" customHeight="1">
      <c r="A26" s="64"/>
      <c r="B26" s="72" t="s">
        <v>40</v>
      </c>
      <c r="C26" s="72"/>
      <c r="D26" s="72"/>
      <c r="E26" s="72"/>
      <c r="F26" s="53"/>
      <c r="G26" s="53"/>
      <c r="H26" s="27"/>
      <c r="I26" s="24"/>
      <c r="J26" s="37"/>
      <c r="K26" s="39"/>
      <c r="L26" s="37"/>
      <c r="M26" s="37"/>
      <c r="N26" s="37"/>
      <c r="O26" s="37"/>
      <c r="P26" s="80"/>
      <c r="Q26" s="8"/>
      <c r="R26" s="8"/>
      <c r="S26" s="8"/>
      <c r="T26" s="90" t="s">
        <v>75</v>
      </c>
      <c r="U26" s="8"/>
      <c r="V26" s="8"/>
      <c r="W26" s="65"/>
    </row>
    <row r="27" spans="1:23" ht="19.5" customHeight="1">
      <c r="A27" s="91" t="s">
        <v>60</v>
      </c>
      <c r="B27" s="72" t="s">
        <v>41</v>
      </c>
      <c r="C27" s="72"/>
      <c r="D27" s="72"/>
      <c r="E27" s="72"/>
      <c r="F27" s="53"/>
      <c r="G27" s="53"/>
      <c r="H27" s="37"/>
      <c r="I27" s="37"/>
      <c r="J27" s="37"/>
      <c r="K27" s="39"/>
      <c r="L27" s="37"/>
      <c r="M27" s="37"/>
      <c r="N27" s="37"/>
      <c r="O27" s="37"/>
      <c r="P27" s="80"/>
      <c r="Q27" s="8"/>
      <c r="R27" s="8"/>
      <c r="S27" s="8"/>
      <c r="T27" s="8"/>
      <c r="U27" s="8"/>
      <c r="V27" s="8"/>
      <c r="W27" s="65"/>
    </row>
    <row r="28" spans="1:23" ht="19.5" customHeight="1">
      <c r="A28" s="91" t="s">
        <v>60</v>
      </c>
      <c r="B28" s="72" t="s">
        <v>58</v>
      </c>
      <c r="C28" s="72"/>
      <c r="D28" s="72"/>
      <c r="E28" s="72"/>
      <c r="F28" s="53"/>
      <c r="G28" s="53"/>
      <c r="H28" s="40"/>
      <c r="I28" s="8"/>
      <c r="J28" s="8"/>
      <c r="K28" s="8"/>
      <c r="L28" s="8"/>
      <c r="M28" s="8"/>
      <c r="N28" s="8"/>
      <c r="O28" s="8"/>
      <c r="P28" s="65"/>
      <c r="Q28" s="8"/>
      <c r="R28" s="8"/>
      <c r="S28" s="8"/>
      <c r="T28" s="8"/>
      <c r="U28" s="8"/>
      <c r="V28" s="8"/>
      <c r="W28" s="65"/>
    </row>
    <row r="29" spans="1:23" ht="19.5" customHeight="1">
      <c r="A29" s="91" t="s">
        <v>60</v>
      </c>
      <c r="B29" s="72" t="s">
        <v>42</v>
      </c>
      <c r="C29" s="72"/>
      <c r="D29" s="72"/>
      <c r="E29" s="72"/>
      <c r="F29" s="53"/>
      <c r="G29" s="53"/>
      <c r="H29" s="8"/>
      <c r="I29" s="8"/>
      <c r="J29" s="8"/>
      <c r="K29" s="8"/>
      <c r="L29" s="8"/>
      <c r="M29" s="8"/>
      <c r="N29" s="8"/>
      <c r="O29" s="8"/>
      <c r="P29" s="65"/>
      <c r="Q29" s="8"/>
      <c r="R29" s="8"/>
      <c r="S29" s="8"/>
      <c r="T29" s="90" t="s">
        <v>70</v>
      </c>
      <c r="U29" s="8"/>
      <c r="V29" s="8"/>
      <c r="W29" s="65"/>
    </row>
    <row r="30" spans="1:23" ht="19.5" customHeight="1">
      <c r="A30" s="64"/>
      <c r="B30" s="72" t="s">
        <v>43</v>
      </c>
      <c r="C30" s="72"/>
      <c r="D30" s="72"/>
      <c r="E30" s="72"/>
      <c r="F30" s="53"/>
      <c r="G30" s="53"/>
      <c r="H30" s="8"/>
      <c r="I30" s="8"/>
      <c r="J30" s="8"/>
      <c r="K30" s="8"/>
      <c r="L30" s="8"/>
      <c r="M30" s="8"/>
      <c r="N30" s="8"/>
      <c r="O30" s="8"/>
      <c r="P30" s="65"/>
      <c r="Q30" s="8"/>
      <c r="R30" s="8"/>
      <c r="S30" s="8"/>
      <c r="T30" s="93" t="s">
        <v>69</v>
      </c>
      <c r="U30" s="8"/>
      <c r="V30" s="8"/>
      <c r="W30" s="65"/>
    </row>
    <row r="31" spans="1:23" ht="19.5" customHeight="1">
      <c r="A31" s="64"/>
      <c r="B31" s="54" t="s">
        <v>44</v>
      </c>
      <c r="C31" s="55"/>
      <c r="D31" s="55"/>
      <c r="E31" s="56"/>
      <c r="F31" s="57"/>
      <c r="G31" s="57"/>
      <c r="H31" s="58"/>
      <c r="I31" s="59"/>
      <c r="J31" s="8"/>
      <c r="K31" s="8"/>
      <c r="L31" s="8"/>
      <c r="M31" s="8"/>
      <c r="N31" s="8"/>
      <c r="O31" s="8"/>
      <c r="P31" s="65"/>
      <c r="Q31" s="8"/>
      <c r="R31" s="8"/>
      <c r="S31" s="8"/>
      <c r="T31" s="90" t="s">
        <v>65</v>
      </c>
      <c r="U31" s="8"/>
      <c r="V31" s="8"/>
      <c r="W31" s="65"/>
    </row>
    <row r="32" spans="1:23" ht="19.5" customHeight="1">
      <c r="A32" s="64"/>
      <c r="B32" s="72" t="s">
        <v>45</v>
      </c>
      <c r="C32" s="72"/>
      <c r="D32" s="72"/>
      <c r="E32" s="72"/>
      <c r="F32" s="53"/>
      <c r="G32" s="53"/>
      <c r="H32" s="8"/>
      <c r="I32" s="8"/>
      <c r="J32" s="8"/>
      <c r="K32" s="8"/>
      <c r="L32" s="8"/>
      <c r="M32" s="8"/>
      <c r="N32" s="8"/>
      <c r="O32" s="8"/>
      <c r="P32" s="65"/>
      <c r="Q32" s="8"/>
      <c r="R32" s="8"/>
      <c r="S32" s="8"/>
      <c r="T32" s="90" t="s">
        <v>66</v>
      </c>
      <c r="U32" s="8"/>
      <c r="V32" s="8"/>
      <c r="W32" s="65"/>
    </row>
    <row r="33" spans="1:23" ht="19.5" customHeight="1">
      <c r="A33" s="64"/>
      <c r="B33" s="72" t="s">
        <v>46</v>
      </c>
      <c r="C33" s="72"/>
      <c r="D33" s="72"/>
      <c r="E33" s="72"/>
      <c r="F33" s="53"/>
      <c r="G33" s="53"/>
      <c r="H33" s="8"/>
      <c r="I33" s="8"/>
      <c r="J33" s="23"/>
      <c r="K33" s="8"/>
      <c r="L33" s="8"/>
      <c r="M33" s="8"/>
      <c r="N33" s="8"/>
      <c r="O33" s="8"/>
      <c r="P33" s="65"/>
      <c r="Q33" s="8"/>
      <c r="R33" s="8"/>
      <c r="S33" s="8"/>
      <c r="T33" s="90" t="s">
        <v>67</v>
      </c>
      <c r="U33" s="8"/>
      <c r="V33" s="8"/>
      <c r="W33" s="65"/>
    </row>
    <row r="34" spans="1:23" ht="19.5" customHeight="1">
      <c r="A34" s="64"/>
      <c r="B34" s="72" t="s">
        <v>47</v>
      </c>
      <c r="C34" s="72"/>
      <c r="D34" s="72"/>
      <c r="E34" s="72"/>
      <c r="F34" s="8"/>
      <c r="G34" s="8"/>
      <c r="H34" s="8"/>
      <c r="I34" s="8"/>
      <c r="J34" s="23"/>
      <c r="K34" s="23"/>
      <c r="L34" s="23"/>
      <c r="M34" s="23"/>
      <c r="N34" s="23"/>
      <c r="O34" s="23"/>
      <c r="P34" s="81"/>
      <c r="Q34" s="8"/>
      <c r="R34" s="8"/>
      <c r="S34" s="8"/>
      <c r="T34" s="90" t="s">
        <v>68</v>
      </c>
      <c r="U34" s="8"/>
      <c r="V34" s="8"/>
      <c r="W34" s="65"/>
    </row>
    <row r="35" spans="1:23" ht="19.5" customHeight="1">
      <c r="A35" s="64"/>
      <c r="B35" s="72" t="s">
        <v>48</v>
      </c>
      <c r="C35" s="72"/>
      <c r="D35" s="72"/>
      <c r="E35" s="72"/>
      <c r="F35" s="8"/>
      <c r="G35" s="8"/>
      <c r="H35" s="8"/>
      <c r="I35" s="8"/>
      <c r="J35" s="14"/>
      <c r="K35" s="23"/>
      <c r="L35" s="83"/>
      <c r="M35" s="83"/>
      <c r="N35" s="83"/>
      <c r="O35" s="83"/>
      <c r="P35" s="81"/>
      <c r="Q35" s="8"/>
      <c r="R35" s="8"/>
      <c r="S35" s="8"/>
      <c r="T35" s="8"/>
      <c r="U35" s="8"/>
      <c r="V35" s="8"/>
      <c r="W35" s="65"/>
    </row>
    <row r="36" spans="1:23" ht="19.5" customHeight="1">
      <c r="A36" s="64"/>
      <c r="B36" s="72" t="s">
        <v>49</v>
      </c>
      <c r="C36" s="72"/>
      <c r="D36" s="72"/>
      <c r="E36" s="72"/>
      <c r="F36" s="8"/>
      <c r="G36" s="8"/>
      <c r="H36" s="8"/>
      <c r="I36" s="23"/>
      <c r="J36" s="8"/>
      <c r="K36" s="21"/>
      <c r="L36" s="69"/>
      <c r="M36" s="70"/>
      <c r="N36" s="21"/>
      <c r="O36" s="21"/>
      <c r="P36" s="82"/>
      <c r="Q36" s="8"/>
      <c r="R36" s="8"/>
      <c r="S36" s="8"/>
      <c r="T36" s="8"/>
      <c r="U36" s="8"/>
      <c r="V36" s="8"/>
      <c r="W36" s="65"/>
    </row>
    <row r="37" spans="1:23" ht="19.5" customHeight="1">
      <c r="A37" s="64"/>
      <c r="B37" s="72" t="s">
        <v>116</v>
      </c>
      <c r="C37" s="72"/>
      <c r="D37" s="72"/>
      <c r="E37" s="72"/>
      <c r="F37" s="8"/>
      <c r="G37" s="8"/>
      <c r="H37" s="25"/>
      <c r="I37" s="14"/>
      <c r="J37" s="8"/>
      <c r="K37" s="8"/>
      <c r="L37" s="68"/>
      <c r="M37" s="70"/>
      <c r="N37" s="8"/>
      <c r="O37" s="8"/>
      <c r="P37" s="65"/>
      <c r="Q37" s="8"/>
      <c r="R37" s="8"/>
      <c r="S37" s="8"/>
      <c r="T37" s="8"/>
      <c r="U37" s="8"/>
      <c r="V37" s="8"/>
      <c r="W37" s="65"/>
    </row>
    <row r="38" spans="1:23" ht="19.5" customHeight="1">
      <c r="A38" s="64"/>
      <c r="B38" s="72" t="s">
        <v>50</v>
      </c>
      <c r="C38" s="72"/>
      <c r="D38" s="72"/>
      <c r="E38" s="72"/>
      <c r="F38" s="8"/>
      <c r="G38" s="8"/>
      <c r="H38" s="25"/>
      <c r="I38" s="8"/>
      <c r="J38" s="8"/>
      <c r="K38" s="8"/>
      <c r="L38" s="68"/>
      <c r="M38" s="70"/>
      <c r="N38" s="8"/>
      <c r="O38" s="8"/>
      <c r="P38" s="65"/>
      <c r="Q38" s="8"/>
      <c r="R38" s="8"/>
      <c r="S38" s="8"/>
      <c r="T38" s="94" t="s">
        <v>90</v>
      </c>
      <c r="U38" s="8"/>
      <c r="V38" s="8"/>
      <c r="W38" s="65"/>
    </row>
    <row r="39" spans="1:23" ht="19.5" customHeight="1">
      <c r="A39" s="64"/>
      <c r="B39" s="72" t="s">
        <v>51</v>
      </c>
      <c r="C39" s="72"/>
      <c r="D39" s="72"/>
      <c r="E39" s="72"/>
      <c r="F39" s="8"/>
      <c r="G39" s="8"/>
      <c r="H39" s="25"/>
      <c r="I39" s="8"/>
      <c r="J39" s="8"/>
      <c r="K39" s="8"/>
      <c r="L39" s="68"/>
      <c r="M39" s="70"/>
      <c r="N39" s="8"/>
      <c r="O39" s="8"/>
      <c r="P39" s="65"/>
      <c r="Q39" s="8"/>
      <c r="R39" s="8"/>
      <c r="S39" s="8"/>
      <c r="T39" s="90" t="s">
        <v>91</v>
      </c>
      <c r="U39" s="8"/>
      <c r="V39" s="8"/>
      <c r="W39" s="65"/>
    </row>
    <row r="40" spans="1:23" ht="19.5" customHeight="1">
      <c r="A40" s="64"/>
      <c r="B40" s="72" t="s">
        <v>52</v>
      </c>
      <c r="C40" s="72"/>
      <c r="D40" s="72"/>
      <c r="E40" s="72"/>
      <c r="F40" s="8"/>
      <c r="G40" s="8"/>
      <c r="H40" s="8"/>
      <c r="I40" s="8"/>
      <c r="J40" s="8"/>
      <c r="K40" s="8"/>
      <c r="L40" s="68"/>
      <c r="M40" s="70"/>
      <c r="N40" s="8"/>
      <c r="O40" s="8"/>
      <c r="P40" s="65"/>
      <c r="Q40" s="8"/>
      <c r="R40" s="8"/>
      <c r="S40" s="8"/>
      <c r="T40" s="90" t="s">
        <v>92</v>
      </c>
      <c r="U40" s="8"/>
      <c r="V40" s="8"/>
      <c r="W40" s="65"/>
    </row>
    <row r="41" spans="1:23" ht="19.5" customHeight="1">
      <c r="A41" s="91" t="s">
        <v>60</v>
      </c>
      <c r="B41" s="72" t="s">
        <v>56</v>
      </c>
      <c r="C41" s="72"/>
      <c r="D41" s="72"/>
      <c r="E41" s="72"/>
      <c r="F41" s="8"/>
      <c r="G41" s="8"/>
      <c r="H41" s="8"/>
      <c r="I41" s="8"/>
      <c r="J41" s="8"/>
      <c r="K41" s="8"/>
      <c r="L41" s="8"/>
      <c r="M41" s="8"/>
      <c r="N41" s="8"/>
      <c r="O41" s="8"/>
      <c r="P41" s="65"/>
      <c r="Q41" s="8"/>
      <c r="R41" s="8"/>
      <c r="S41" s="8"/>
      <c r="T41" s="90" t="s">
        <v>93</v>
      </c>
      <c r="U41" s="8"/>
      <c r="V41" s="8"/>
      <c r="W41" s="65"/>
    </row>
    <row r="42" spans="1:23" ht="19.5" customHeight="1">
      <c r="A42" s="91" t="s">
        <v>60</v>
      </c>
      <c r="B42" s="72" t="s">
        <v>57</v>
      </c>
      <c r="C42" s="72"/>
      <c r="D42" s="72"/>
      <c r="E42" s="72"/>
      <c r="F42" s="8"/>
      <c r="G42" s="8"/>
      <c r="H42" s="8"/>
      <c r="I42" s="8"/>
      <c r="J42" s="8"/>
      <c r="K42" s="8"/>
      <c r="L42" s="8"/>
      <c r="M42" s="8"/>
      <c r="N42" s="8"/>
      <c r="O42" s="8"/>
      <c r="P42" s="65"/>
      <c r="Q42" s="8"/>
      <c r="R42" s="8"/>
      <c r="S42" s="8"/>
      <c r="T42" s="90" t="s">
        <v>94</v>
      </c>
      <c r="U42" s="8"/>
      <c r="V42" s="8"/>
      <c r="W42" s="65"/>
    </row>
    <row r="43" spans="1:23" ht="24" customHeight="1">
      <c r="A43" s="95" t="s">
        <v>64</v>
      </c>
      <c r="B43" s="84" t="s">
        <v>63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66"/>
      <c r="R43" s="66"/>
      <c r="S43" s="66"/>
      <c r="T43" s="66"/>
      <c r="U43" s="66"/>
      <c r="V43" s="66"/>
      <c r="W43" s="67"/>
    </row>
    <row r="44" spans="15:17" ht="12.75">
      <c r="O44" s="8"/>
      <c r="P44" s="8"/>
      <c r="Q44" s="8"/>
    </row>
    <row r="45" ht="20.25">
      <c r="B45" s="22"/>
    </row>
    <row r="46" ht="26.25">
      <c r="B46" s="41"/>
    </row>
    <row r="47" ht="26.25">
      <c r="B47" s="42"/>
    </row>
    <row r="48" ht="26.25">
      <c r="B48" s="42"/>
    </row>
  </sheetData>
  <mergeCells count="1">
    <mergeCell ref="A1:W1"/>
  </mergeCells>
  <printOptions horizontalCentered="1" verticalCentered="1"/>
  <pageMargins left="0.15748031496062992" right="0.15748031496062992" top="0.1968503937007874" bottom="0.1968503937007874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1"/>
  <sheetViews>
    <sheetView zoomScale="75" zoomScaleNormal="75" workbookViewId="0" topLeftCell="A1">
      <selection activeCell="A1" sqref="A1:P2"/>
    </sheetView>
  </sheetViews>
  <sheetFormatPr defaultColWidth="9.140625" defaultRowHeight="12.75"/>
  <cols>
    <col min="2" max="2" width="12.8515625" style="0" customWidth="1"/>
    <col min="3" max="5" width="9.7109375" style="0" customWidth="1"/>
    <col min="6" max="6" width="9.421875" style="0" customWidth="1"/>
    <col min="7" max="9" width="9.7109375" style="0" customWidth="1"/>
    <col min="10" max="10" width="12.28125" style="0" customWidth="1"/>
    <col min="11" max="11" width="7.28125" style="0" customWidth="1"/>
    <col min="12" max="12" width="7.7109375" style="0" customWidth="1"/>
    <col min="13" max="13" width="9.00390625" style="0" customWidth="1"/>
    <col min="14" max="14" width="7.7109375" style="0" customWidth="1"/>
    <col min="15" max="15" width="9.421875" style="0" customWidth="1"/>
    <col min="16" max="16" width="7.7109375" style="0" customWidth="1"/>
    <col min="17" max="17" width="2.8515625" style="0" customWidth="1"/>
    <col min="18" max="18" width="4.8515625" style="5" customWidth="1"/>
    <col min="19" max="19" width="10.00390625" style="5" hidden="1" customWidth="1"/>
    <col min="20" max="20" width="7.421875" style="6" hidden="1" customWidth="1"/>
    <col min="21" max="21" width="8.8515625" style="7" hidden="1" customWidth="1"/>
    <col min="22" max="22" width="9.28125" style="7" hidden="1" customWidth="1"/>
    <col min="23" max="23" width="8.8515625" style="7" hidden="1" customWidth="1"/>
    <col min="24" max="24" width="9.28125" style="7" hidden="1" customWidth="1"/>
    <col min="25" max="25" width="8.8515625" style="7" hidden="1" customWidth="1"/>
    <col min="26" max="26" width="9.28125" style="7" hidden="1" customWidth="1"/>
    <col min="27" max="28" width="8.140625" style="7" hidden="1" customWidth="1"/>
    <col min="29" max="29" width="6.28125" style="7" hidden="1" customWidth="1"/>
    <col min="30" max="31" width="8.00390625" style="7" hidden="1" customWidth="1"/>
    <col min="32" max="32" width="8.57421875" style="7" hidden="1" customWidth="1"/>
    <col min="33" max="33" width="7.421875" style="7" hidden="1" customWidth="1"/>
    <col min="34" max="34" width="7.7109375" style="7" hidden="1" customWidth="1"/>
    <col min="35" max="35" width="7.421875" style="7" hidden="1" customWidth="1"/>
    <col min="36" max="36" width="7.7109375" style="7" hidden="1" customWidth="1"/>
    <col min="37" max="37" width="7.421875" style="7" hidden="1" customWidth="1"/>
    <col min="38" max="38" width="6.421875" style="7" hidden="1" customWidth="1"/>
    <col min="39" max="39" width="7.421875" style="7" hidden="1" customWidth="1"/>
    <col min="40" max="45" width="14.28125" style="1" customWidth="1"/>
  </cols>
  <sheetData>
    <row r="1" spans="1:45" ht="36.75" customHeight="1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24"/>
      <c r="R1" s="207" t="s">
        <v>13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9"/>
    </row>
    <row r="2" spans="1:45" ht="36" customHeight="1" thickBo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"/>
      <c r="R2" s="97"/>
      <c r="S2" s="96"/>
      <c r="T2" s="96"/>
      <c r="U2" s="114"/>
      <c r="V2" s="114"/>
      <c r="W2" s="114"/>
      <c r="X2" s="114"/>
      <c r="Y2" s="114"/>
      <c r="Z2" s="114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205" t="s">
        <v>7</v>
      </c>
      <c r="AO2" s="210"/>
      <c r="AP2" s="205" t="s">
        <v>8</v>
      </c>
      <c r="AQ2" s="210"/>
      <c r="AR2" s="205" t="s">
        <v>107</v>
      </c>
      <c r="AS2" s="206"/>
    </row>
    <row r="3" spans="1:45" ht="21.75" customHeight="1" thickBot="1">
      <c r="A3" s="260" t="s">
        <v>15</v>
      </c>
      <c r="B3" s="261"/>
      <c r="C3" s="31"/>
      <c r="D3" s="31"/>
      <c r="E3" s="31"/>
      <c r="F3" s="31"/>
      <c r="G3" s="31"/>
      <c r="H3" s="31"/>
      <c r="I3" s="8"/>
      <c r="J3" s="8"/>
      <c r="K3" s="8"/>
      <c r="L3" s="8"/>
      <c r="M3" s="8"/>
      <c r="N3" s="8"/>
      <c r="O3" s="8"/>
      <c r="P3" s="65"/>
      <c r="Q3" s="8"/>
      <c r="R3" s="71"/>
      <c r="S3" s="115" t="s">
        <v>12</v>
      </c>
      <c r="T3" s="44">
        <v>1000</v>
      </c>
      <c r="U3" s="211">
        <v>250000</v>
      </c>
      <c r="V3" s="212"/>
      <c r="W3" s="211">
        <v>500000</v>
      </c>
      <c r="X3" s="212"/>
      <c r="Y3" s="211">
        <v>1000000</v>
      </c>
      <c r="Z3" s="212"/>
      <c r="AA3" s="264">
        <v>100000</v>
      </c>
      <c r="AB3" s="265"/>
      <c r="AC3" s="45" t="s">
        <v>5</v>
      </c>
      <c r="AD3" s="45" t="s">
        <v>5</v>
      </c>
      <c r="AE3" s="45" t="s">
        <v>5</v>
      </c>
      <c r="AF3" s="201" t="s">
        <v>4</v>
      </c>
      <c r="AG3" s="202"/>
      <c r="AH3" s="201" t="s">
        <v>4</v>
      </c>
      <c r="AI3" s="202"/>
      <c r="AJ3" s="201" t="s">
        <v>4</v>
      </c>
      <c r="AK3" s="202"/>
      <c r="AL3" s="201" t="s">
        <v>4</v>
      </c>
      <c r="AM3" s="202"/>
      <c r="AN3" s="171" t="s">
        <v>14</v>
      </c>
      <c r="AO3" s="175">
        <v>250000</v>
      </c>
      <c r="AP3" s="172" t="s">
        <v>14</v>
      </c>
      <c r="AQ3" s="177">
        <v>500000</v>
      </c>
      <c r="AR3" s="172" t="s">
        <v>14</v>
      </c>
      <c r="AS3" s="179">
        <v>1000000</v>
      </c>
    </row>
    <row r="4" spans="1:45" ht="21.75" customHeight="1">
      <c r="A4" s="260"/>
      <c r="B4" s="261"/>
      <c r="C4" s="31"/>
      <c r="D4" s="31"/>
      <c r="E4" s="31"/>
      <c r="F4" s="31"/>
      <c r="G4" s="31"/>
      <c r="H4" s="31"/>
      <c r="I4" s="8"/>
      <c r="J4" s="8"/>
      <c r="K4" s="8"/>
      <c r="L4" s="8"/>
      <c r="M4" s="8"/>
      <c r="N4" s="8"/>
      <c r="O4" s="8"/>
      <c r="P4" s="65"/>
      <c r="Q4" s="8"/>
      <c r="R4" s="74"/>
      <c r="S4" s="116" t="s">
        <v>3</v>
      </c>
      <c r="T4" s="2"/>
      <c r="U4" s="113"/>
      <c r="V4" s="113"/>
      <c r="W4" s="113"/>
      <c r="X4" s="113"/>
      <c r="Y4" s="113"/>
      <c r="Z4" s="113"/>
      <c r="AA4" s="29"/>
      <c r="AB4" s="29"/>
      <c r="AC4" s="9">
        <v>500</v>
      </c>
      <c r="AD4" s="9">
        <v>1000</v>
      </c>
      <c r="AE4" s="9">
        <v>1500</v>
      </c>
      <c r="AF4" s="203">
        <v>500000</v>
      </c>
      <c r="AG4" s="204"/>
      <c r="AH4" s="203">
        <v>1000000</v>
      </c>
      <c r="AI4" s="204"/>
      <c r="AJ4" s="203">
        <v>2000000</v>
      </c>
      <c r="AK4" s="204"/>
      <c r="AL4" s="203">
        <v>100000</v>
      </c>
      <c r="AM4" s="204"/>
      <c r="AN4" s="173" t="s">
        <v>3</v>
      </c>
      <c r="AO4" s="176">
        <v>250000</v>
      </c>
      <c r="AP4" s="174" t="s">
        <v>3</v>
      </c>
      <c r="AQ4" s="178">
        <v>500000</v>
      </c>
      <c r="AR4" s="174" t="s">
        <v>3</v>
      </c>
      <c r="AS4" s="180">
        <v>1000000</v>
      </c>
    </row>
    <row r="5" spans="1:45" ht="28.5" customHeight="1">
      <c r="A5" s="262" t="s">
        <v>9</v>
      </c>
      <c r="B5" s="263"/>
      <c r="C5" s="32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5"/>
      <c r="Q5" s="8"/>
      <c r="R5" s="75"/>
      <c r="S5" s="116"/>
      <c r="T5" s="2"/>
      <c r="U5" s="29"/>
      <c r="V5" s="29"/>
      <c r="W5" s="29"/>
      <c r="X5" s="29"/>
      <c r="Y5" s="29"/>
      <c r="Z5" s="29"/>
      <c r="AA5" s="29"/>
      <c r="AB5" s="29"/>
      <c r="AC5" s="9"/>
      <c r="AD5" s="9"/>
      <c r="AE5" s="9"/>
      <c r="AF5" s="9"/>
      <c r="AG5" s="9"/>
      <c r="AH5" s="9"/>
      <c r="AI5" s="9"/>
      <c r="AJ5" s="9"/>
      <c r="AK5" s="9"/>
      <c r="AL5" s="3"/>
      <c r="AM5" s="4"/>
      <c r="AN5" s="184" t="s">
        <v>6</v>
      </c>
      <c r="AO5" s="185">
        <v>500</v>
      </c>
      <c r="AP5" s="181" t="s">
        <v>6</v>
      </c>
      <c r="AQ5" s="182">
        <v>1000</v>
      </c>
      <c r="AR5" s="181" t="s">
        <v>6</v>
      </c>
      <c r="AS5" s="183">
        <v>1500</v>
      </c>
    </row>
    <row r="6" spans="1:45" ht="27.75" customHeight="1" thickBot="1">
      <c r="A6" s="248" t="s">
        <v>98</v>
      </c>
      <c r="B6" s="249"/>
      <c r="C6" s="99" t="s">
        <v>10</v>
      </c>
      <c r="D6" s="8"/>
      <c r="E6" s="8"/>
      <c r="F6" s="8"/>
      <c r="G6" s="8"/>
      <c r="H6" s="8"/>
      <c r="I6" s="8"/>
      <c r="J6" s="8"/>
      <c r="K6" s="8"/>
      <c r="L6" s="8"/>
      <c r="M6" s="263" t="s">
        <v>16</v>
      </c>
      <c r="N6" s="263"/>
      <c r="O6" s="263"/>
      <c r="P6" s="65"/>
      <c r="Q6" s="8"/>
      <c r="R6" s="74"/>
      <c r="S6" s="116"/>
      <c r="T6" s="2"/>
      <c r="U6" s="29"/>
      <c r="V6" s="29"/>
      <c r="W6" s="29"/>
      <c r="X6" s="29"/>
      <c r="Y6" s="29"/>
      <c r="Z6" s="29"/>
      <c r="AA6" s="29"/>
      <c r="AB6" s="29"/>
      <c r="AC6" s="9"/>
      <c r="AD6" s="9"/>
      <c r="AE6" s="9"/>
      <c r="AF6" s="9"/>
      <c r="AG6" s="9"/>
      <c r="AH6" s="9"/>
      <c r="AI6" s="9"/>
      <c r="AJ6" s="9"/>
      <c r="AK6" s="9"/>
      <c r="AL6" s="3"/>
      <c r="AM6" s="4"/>
      <c r="AN6" s="184" t="s">
        <v>4</v>
      </c>
      <c r="AO6" s="185">
        <v>500000</v>
      </c>
      <c r="AP6" s="181" t="s">
        <v>4</v>
      </c>
      <c r="AQ6" s="182">
        <v>1000000</v>
      </c>
      <c r="AR6" s="181" t="s">
        <v>4</v>
      </c>
      <c r="AS6" s="183">
        <v>2000000</v>
      </c>
    </row>
    <row r="7" spans="1:45" ht="21.75" customHeight="1" thickBot="1">
      <c r="A7" s="125"/>
      <c r="B7" s="98"/>
      <c r="C7" s="16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5"/>
      <c r="Q7" s="8"/>
      <c r="R7" s="11" t="s">
        <v>0</v>
      </c>
      <c r="S7" s="11" t="s">
        <v>1</v>
      </c>
      <c r="T7" s="12" t="s">
        <v>2</v>
      </c>
      <c r="U7" s="10" t="s">
        <v>1</v>
      </c>
      <c r="V7" s="12" t="s">
        <v>2</v>
      </c>
      <c r="W7" s="10" t="s">
        <v>1</v>
      </c>
      <c r="X7" s="12" t="s">
        <v>2</v>
      </c>
      <c r="Y7" s="10" t="s">
        <v>1</v>
      </c>
      <c r="Z7" s="123" t="s">
        <v>2</v>
      </c>
      <c r="AA7" s="122" t="s">
        <v>1</v>
      </c>
      <c r="AB7" s="12" t="s">
        <v>2</v>
      </c>
      <c r="AC7" s="13">
        <v>500</v>
      </c>
      <c r="AD7" s="13">
        <v>1000</v>
      </c>
      <c r="AE7" s="13">
        <v>1500</v>
      </c>
      <c r="AF7" s="10" t="s">
        <v>1</v>
      </c>
      <c r="AG7" s="12" t="s">
        <v>2</v>
      </c>
      <c r="AH7" s="10" t="s">
        <v>1</v>
      </c>
      <c r="AI7" s="12" t="s">
        <v>2</v>
      </c>
      <c r="AJ7" s="10" t="s">
        <v>1</v>
      </c>
      <c r="AK7" s="12" t="s">
        <v>2</v>
      </c>
      <c r="AL7" s="10" t="s">
        <v>1</v>
      </c>
      <c r="AM7" s="12" t="s">
        <v>2</v>
      </c>
      <c r="AN7" s="120" t="s">
        <v>1</v>
      </c>
      <c r="AO7" s="121" t="s">
        <v>2</v>
      </c>
      <c r="AP7" s="119" t="s">
        <v>1</v>
      </c>
      <c r="AQ7" s="43" t="s">
        <v>2</v>
      </c>
      <c r="AR7" s="119" t="s">
        <v>1</v>
      </c>
      <c r="AS7" s="121" t="s">
        <v>2</v>
      </c>
    </row>
    <row r="8" spans="1:45" ht="19.5" customHeight="1">
      <c r="A8" s="12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5"/>
      <c r="Q8" s="8"/>
      <c r="R8" s="167">
        <v>20</v>
      </c>
      <c r="S8" s="132">
        <v>16.68</v>
      </c>
      <c r="T8" s="133">
        <v>12.96</v>
      </c>
      <c r="U8" s="134">
        <f>+IF(U$3&lt;250000,$S8/1000*U$3,($S8-1)/1000*U$3)</f>
        <v>3920</v>
      </c>
      <c r="V8" s="135">
        <f>+IF(U$3&lt;250000,$T8/1000*U$3,($T8-1)/1000*U$3)</f>
        <v>2990</v>
      </c>
      <c r="W8" s="134">
        <f>+IF(W$3&lt;250000,$S8/1000*W$3,($S8-1)/1000*W$3)</f>
        <v>7840</v>
      </c>
      <c r="X8" s="135">
        <f>+IF(W$3&lt;250000,$T8/1000*W$3,($T8-1)/1000*W$3)</f>
        <v>5980</v>
      </c>
      <c r="Y8" s="134">
        <f>+IF(Y$3&lt;250000,$S8/1000*Y$3,($S8-1)/1000*Y$3)</f>
        <v>15680</v>
      </c>
      <c r="Z8" s="135">
        <f aca="true" t="shared" si="0" ref="Z8:Z43">+IF(Y$3&lt;250000,$T8/1000*Y$3,($T8-1)/1000*Y$3)</f>
        <v>11960</v>
      </c>
      <c r="AA8" s="134">
        <f>+S8/1000*$AA$3</f>
        <v>1668</v>
      </c>
      <c r="AB8" s="135">
        <f>+T8/1000*$AA$3</f>
        <v>1296</v>
      </c>
      <c r="AC8" s="136">
        <v>750</v>
      </c>
      <c r="AD8" s="136">
        <v>1500</v>
      </c>
      <c r="AE8" s="136">
        <v>2250</v>
      </c>
      <c r="AF8" s="137">
        <f>+AL8/$AL$4*$AF$4</f>
        <v>660</v>
      </c>
      <c r="AG8" s="138">
        <f>+AM8/$AL$4*$AF$4</f>
        <v>730</v>
      </c>
      <c r="AH8" s="136">
        <f>+AF8*2</f>
        <v>1320</v>
      </c>
      <c r="AI8" s="136">
        <f>+AG8*2</f>
        <v>1460</v>
      </c>
      <c r="AJ8" s="136">
        <f>+AH8*2</f>
        <v>2640</v>
      </c>
      <c r="AK8" s="136">
        <f>+AI8*2</f>
        <v>2920</v>
      </c>
      <c r="AL8" s="136">
        <v>132</v>
      </c>
      <c r="AM8" s="136">
        <v>146</v>
      </c>
      <c r="AN8" s="139">
        <f aca="true" t="shared" si="1" ref="AN8:AN16">+U8+AC8+AF8</f>
        <v>5330</v>
      </c>
      <c r="AO8" s="139">
        <f>+V8+AC8+AG8</f>
        <v>4470</v>
      </c>
      <c r="AP8" s="139">
        <f>+W8+AD8+AH8</f>
        <v>10660</v>
      </c>
      <c r="AQ8" s="139">
        <f>+X8+AD8+AI8</f>
        <v>8940</v>
      </c>
      <c r="AR8" s="139">
        <f>+Y8+AE8+AJ8</f>
        <v>20570</v>
      </c>
      <c r="AS8" s="140">
        <f>+Z8+AE8+AK8</f>
        <v>17130</v>
      </c>
    </row>
    <row r="9" spans="1:45" ht="19.5" customHeight="1">
      <c r="A9" s="12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5"/>
      <c r="Q9" s="8"/>
      <c r="R9" s="168">
        <v>21</v>
      </c>
      <c r="S9" s="141">
        <v>16.93</v>
      </c>
      <c r="T9" s="142">
        <v>13.21</v>
      </c>
      <c r="U9" s="143">
        <f aca="true" t="shared" si="2" ref="U9:Y43">+IF(U$3&lt;250000,$S9/1000*U$3,($S9-1)/1000*U$3)</f>
        <v>3982.5</v>
      </c>
      <c r="V9" s="144">
        <f aca="true" t="shared" si="3" ref="V9:X43">+IF(U$3&lt;250000,$T9/1000*U$3,($T9-1)/1000*U$3)</f>
        <v>3052.5</v>
      </c>
      <c r="W9" s="143">
        <f t="shared" si="2"/>
        <v>7965</v>
      </c>
      <c r="X9" s="144">
        <f t="shared" si="3"/>
        <v>6105</v>
      </c>
      <c r="Y9" s="143">
        <f t="shared" si="2"/>
        <v>15930</v>
      </c>
      <c r="Z9" s="144">
        <f t="shared" si="0"/>
        <v>12210</v>
      </c>
      <c r="AA9" s="143">
        <f>+S9/1000*$AA$3</f>
        <v>1693</v>
      </c>
      <c r="AB9" s="144">
        <f>+T9/1000*$AA$3</f>
        <v>1321.0000000000002</v>
      </c>
      <c r="AC9" s="145">
        <v>750</v>
      </c>
      <c r="AD9" s="145">
        <v>1500</v>
      </c>
      <c r="AE9" s="145">
        <v>2250</v>
      </c>
      <c r="AF9" s="146">
        <f aca="true" t="shared" si="4" ref="AF9:AF43">+AL9/$AL$4*$AF$4</f>
        <v>665</v>
      </c>
      <c r="AG9" s="147">
        <f aca="true" t="shared" si="5" ref="AG9:AG43">+AM9/$AL$4*$AF$4</f>
        <v>750</v>
      </c>
      <c r="AH9" s="145">
        <f aca="true" t="shared" si="6" ref="AH9:AH43">+AF9*2</f>
        <v>1330</v>
      </c>
      <c r="AI9" s="145">
        <f>+AG9*2</f>
        <v>1500</v>
      </c>
      <c r="AJ9" s="145">
        <f aca="true" t="shared" si="7" ref="AJ9:AJ43">+AH9*2</f>
        <v>2660</v>
      </c>
      <c r="AK9" s="145">
        <f>+AI9*2</f>
        <v>3000</v>
      </c>
      <c r="AL9" s="145">
        <v>133</v>
      </c>
      <c r="AM9" s="145">
        <v>150</v>
      </c>
      <c r="AN9" s="148">
        <f t="shared" si="1"/>
        <v>5397.5</v>
      </c>
      <c r="AO9" s="148">
        <f>+V9+AC9+AG9</f>
        <v>4552.5</v>
      </c>
      <c r="AP9" s="148">
        <f>+W9+AD9+AH9</f>
        <v>10795</v>
      </c>
      <c r="AQ9" s="148">
        <f>+X9+AD9+AI9</f>
        <v>9105</v>
      </c>
      <c r="AR9" s="148">
        <f>+Y9+AE9+AJ9</f>
        <v>20840</v>
      </c>
      <c r="AS9" s="149">
        <f>+Z9+AE9+AK9</f>
        <v>17460</v>
      </c>
    </row>
    <row r="10" spans="1:45" ht="19.5" customHeight="1">
      <c r="A10" s="257" t="s">
        <v>11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191" t="s">
        <v>7</v>
      </c>
      <c r="L10" s="254"/>
      <c r="M10" s="191" t="s">
        <v>8</v>
      </c>
      <c r="N10" s="192"/>
      <c r="O10" s="191" t="s">
        <v>107</v>
      </c>
      <c r="P10" s="192"/>
      <c r="Q10" s="8"/>
      <c r="R10" s="168">
        <v>22</v>
      </c>
      <c r="S10" s="141">
        <v>17.17</v>
      </c>
      <c r="T10" s="142">
        <v>13.46</v>
      </c>
      <c r="U10" s="143">
        <f t="shared" si="2"/>
        <v>4042.5</v>
      </c>
      <c r="V10" s="144">
        <f t="shared" si="3"/>
        <v>3115</v>
      </c>
      <c r="W10" s="143">
        <f t="shared" si="2"/>
        <v>8085</v>
      </c>
      <c r="X10" s="144">
        <f t="shared" si="3"/>
        <v>6230</v>
      </c>
      <c r="Y10" s="143">
        <f t="shared" si="2"/>
        <v>16170</v>
      </c>
      <c r="Z10" s="144">
        <f t="shared" si="0"/>
        <v>12460</v>
      </c>
      <c r="AA10" s="143">
        <f aca="true" t="shared" si="8" ref="AA10:AA43">+S10/1000*$AA$3</f>
        <v>1717.0000000000002</v>
      </c>
      <c r="AB10" s="144">
        <f aca="true" t="shared" si="9" ref="AB10:AB43">+T10/1000*$AA$3</f>
        <v>1346.0000000000002</v>
      </c>
      <c r="AC10" s="145">
        <v>750</v>
      </c>
      <c r="AD10" s="145">
        <v>1500</v>
      </c>
      <c r="AE10" s="145">
        <v>2250</v>
      </c>
      <c r="AF10" s="146">
        <f t="shared" si="4"/>
        <v>685</v>
      </c>
      <c r="AG10" s="147">
        <f t="shared" si="5"/>
        <v>785</v>
      </c>
      <c r="AH10" s="145">
        <f t="shared" si="6"/>
        <v>1370</v>
      </c>
      <c r="AI10" s="145">
        <f aca="true" t="shared" si="10" ref="AI10:AI43">+AG10*2</f>
        <v>1570</v>
      </c>
      <c r="AJ10" s="145">
        <f t="shared" si="7"/>
        <v>2740</v>
      </c>
      <c r="AK10" s="145">
        <f aca="true" t="shared" si="11" ref="AK10:AK43">+AI10*2</f>
        <v>3140</v>
      </c>
      <c r="AL10" s="145">
        <v>137</v>
      </c>
      <c r="AM10" s="145">
        <v>157</v>
      </c>
      <c r="AN10" s="148">
        <f t="shared" si="1"/>
        <v>5477.5</v>
      </c>
      <c r="AO10" s="148">
        <f aca="true" t="shared" si="12" ref="AO10:AO43">+V10+AC10+AG10</f>
        <v>4650</v>
      </c>
      <c r="AP10" s="148">
        <f aca="true" t="shared" si="13" ref="AP10:AP43">+W10+AD10+AH10</f>
        <v>10955</v>
      </c>
      <c r="AQ10" s="148">
        <f aca="true" t="shared" si="14" ref="AQ10:AQ43">+X10+AD10+AI10</f>
        <v>9300</v>
      </c>
      <c r="AR10" s="148">
        <f aca="true" t="shared" si="15" ref="AR10:AR43">+Y10+AE10+AJ10</f>
        <v>21160</v>
      </c>
      <c r="AS10" s="149">
        <f aca="true" t="shared" si="16" ref="AS10:AS43">+Z10+AE10+AK10</f>
        <v>17850</v>
      </c>
    </row>
    <row r="11" spans="1:45" ht="19.5" customHeight="1">
      <c r="A11" s="259"/>
      <c r="B11" s="258"/>
      <c r="C11" s="258"/>
      <c r="D11" s="258"/>
      <c r="E11" s="258"/>
      <c r="F11" s="258"/>
      <c r="G11" s="258"/>
      <c r="H11" s="258"/>
      <c r="I11" s="258"/>
      <c r="J11" s="258"/>
      <c r="K11" s="193"/>
      <c r="L11" s="255"/>
      <c r="M11" s="193"/>
      <c r="N11" s="194"/>
      <c r="O11" s="193"/>
      <c r="P11" s="194"/>
      <c r="Q11" s="8"/>
      <c r="R11" s="168">
        <v>23</v>
      </c>
      <c r="S11" s="141">
        <v>17.4</v>
      </c>
      <c r="T11" s="142">
        <v>13.73</v>
      </c>
      <c r="U11" s="143">
        <f t="shared" si="2"/>
        <v>4099.999999999999</v>
      </c>
      <c r="V11" s="144">
        <f t="shared" si="3"/>
        <v>3182.5</v>
      </c>
      <c r="W11" s="143">
        <f t="shared" si="2"/>
        <v>8199.999999999998</v>
      </c>
      <c r="X11" s="144">
        <f t="shared" si="3"/>
        <v>6365</v>
      </c>
      <c r="Y11" s="143">
        <f t="shared" si="2"/>
        <v>16399.999999999996</v>
      </c>
      <c r="Z11" s="144">
        <f t="shared" si="0"/>
        <v>12730</v>
      </c>
      <c r="AA11" s="143">
        <f t="shared" si="8"/>
        <v>1739.9999999999998</v>
      </c>
      <c r="AB11" s="144">
        <f t="shared" si="9"/>
        <v>1373</v>
      </c>
      <c r="AC11" s="145">
        <v>750</v>
      </c>
      <c r="AD11" s="145">
        <v>1500</v>
      </c>
      <c r="AE11" s="145">
        <v>2250</v>
      </c>
      <c r="AF11" s="146">
        <f t="shared" si="4"/>
        <v>700</v>
      </c>
      <c r="AG11" s="147">
        <f t="shared" si="5"/>
        <v>825</v>
      </c>
      <c r="AH11" s="145">
        <f t="shared" si="6"/>
        <v>1400</v>
      </c>
      <c r="AI11" s="145">
        <f t="shared" si="10"/>
        <v>1650</v>
      </c>
      <c r="AJ11" s="145">
        <f t="shared" si="7"/>
        <v>2800</v>
      </c>
      <c r="AK11" s="145">
        <f t="shared" si="11"/>
        <v>3300</v>
      </c>
      <c r="AL11" s="145">
        <v>140</v>
      </c>
      <c r="AM11" s="145">
        <v>165</v>
      </c>
      <c r="AN11" s="148">
        <f t="shared" si="1"/>
        <v>5549.999999999999</v>
      </c>
      <c r="AO11" s="148">
        <f t="shared" si="12"/>
        <v>4757.5</v>
      </c>
      <c r="AP11" s="148">
        <f t="shared" si="13"/>
        <v>11099.999999999998</v>
      </c>
      <c r="AQ11" s="148">
        <f t="shared" si="14"/>
        <v>9515</v>
      </c>
      <c r="AR11" s="148">
        <f t="shared" si="15"/>
        <v>21449.999999999996</v>
      </c>
      <c r="AS11" s="149">
        <f t="shared" si="16"/>
        <v>18280</v>
      </c>
    </row>
    <row r="12" spans="1:45" ht="19.5" customHeight="1">
      <c r="A12" s="259"/>
      <c r="B12" s="258"/>
      <c r="C12" s="258"/>
      <c r="D12" s="258"/>
      <c r="E12" s="258"/>
      <c r="F12" s="258"/>
      <c r="G12" s="258"/>
      <c r="H12" s="258"/>
      <c r="I12" s="258"/>
      <c r="J12" s="258"/>
      <c r="K12" s="195"/>
      <c r="L12" s="256"/>
      <c r="M12" s="195"/>
      <c r="N12" s="196"/>
      <c r="O12" s="195"/>
      <c r="P12" s="196"/>
      <c r="Q12" s="8"/>
      <c r="R12" s="168">
        <v>24</v>
      </c>
      <c r="S12" s="141">
        <v>17.65</v>
      </c>
      <c r="T12" s="142">
        <v>14</v>
      </c>
      <c r="U12" s="143">
        <f t="shared" si="2"/>
        <v>4162.499999999999</v>
      </c>
      <c r="V12" s="144">
        <f t="shared" si="3"/>
        <v>3250</v>
      </c>
      <c r="W12" s="143">
        <f t="shared" si="2"/>
        <v>8324.999999999998</v>
      </c>
      <c r="X12" s="144">
        <f t="shared" si="3"/>
        <v>6500</v>
      </c>
      <c r="Y12" s="143">
        <f t="shared" si="2"/>
        <v>16649.999999999996</v>
      </c>
      <c r="Z12" s="144">
        <f t="shared" si="0"/>
        <v>13000</v>
      </c>
      <c r="AA12" s="143">
        <f t="shared" si="8"/>
        <v>1765</v>
      </c>
      <c r="AB12" s="144">
        <f t="shared" si="9"/>
        <v>1400</v>
      </c>
      <c r="AC12" s="145">
        <v>750</v>
      </c>
      <c r="AD12" s="145">
        <v>1500</v>
      </c>
      <c r="AE12" s="145">
        <v>2250</v>
      </c>
      <c r="AF12" s="146">
        <f t="shared" si="4"/>
        <v>730</v>
      </c>
      <c r="AG12" s="147">
        <f t="shared" si="5"/>
        <v>835</v>
      </c>
      <c r="AH12" s="145">
        <f t="shared" si="6"/>
        <v>1460</v>
      </c>
      <c r="AI12" s="145">
        <f t="shared" si="10"/>
        <v>1670</v>
      </c>
      <c r="AJ12" s="145">
        <f t="shared" si="7"/>
        <v>2920</v>
      </c>
      <c r="AK12" s="145">
        <f t="shared" si="11"/>
        <v>3340</v>
      </c>
      <c r="AL12" s="145">
        <v>146</v>
      </c>
      <c r="AM12" s="145">
        <v>167</v>
      </c>
      <c r="AN12" s="148">
        <f t="shared" si="1"/>
        <v>5642.499999999999</v>
      </c>
      <c r="AO12" s="148">
        <f t="shared" si="12"/>
        <v>4835</v>
      </c>
      <c r="AP12" s="148">
        <f t="shared" si="13"/>
        <v>11284.999999999998</v>
      </c>
      <c r="AQ12" s="148">
        <f t="shared" si="14"/>
        <v>9670</v>
      </c>
      <c r="AR12" s="148">
        <f t="shared" si="15"/>
        <v>21819.999999999996</v>
      </c>
      <c r="AS12" s="149">
        <f t="shared" si="16"/>
        <v>18590</v>
      </c>
    </row>
    <row r="13" spans="1:45" ht="19.5" customHeight="1">
      <c r="A13" s="250">
        <v>1</v>
      </c>
      <c r="B13" s="252" t="s">
        <v>17</v>
      </c>
      <c r="C13" s="239" t="s">
        <v>106</v>
      </c>
      <c r="D13" s="240"/>
      <c r="E13" s="240"/>
      <c r="F13" s="240"/>
      <c r="G13" s="240"/>
      <c r="H13" s="240"/>
      <c r="I13" s="240"/>
      <c r="J13" s="241"/>
      <c r="K13" s="61"/>
      <c r="L13" s="62"/>
      <c r="M13" s="61"/>
      <c r="N13" s="63"/>
      <c r="O13" s="61"/>
      <c r="P13" s="63"/>
      <c r="Q13" s="8"/>
      <c r="R13" s="168">
        <v>25</v>
      </c>
      <c r="S13" s="150">
        <v>17.89</v>
      </c>
      <c r="T13" s="151">
        <v>14.29</v>
      </c>
      <c r="U13" s="143">
        <f t="shared" si="2"/>
        <v>4222.500000000001</v>
      </c>
      <c r="V13" s="144">
        <f t="shared" si="3"/>
        <v>3322.5</v>
      </c>
      <c r="W13" s="143">
        <f t="shared" si="2"/>
        <v>8445.000000000002</v>
      </c>
      <c r="X13" s="144">
        <f t="shared" si="3"/>
        <v>6645</v>
      </c>
      <c r="Y13" s="143">
        <f t="shared" si="2"/>
        <v>16890.000000000004</v>
      </c>
      <c r="Z13" s="144">
        <f t="shared" si="0"/>
        <v>13290</v>
      </c>
      <c r="AA13" s="152">
        <f t="shared" si="8"/>
        <v>1789</v>
      </c>
      <c r="AB13" s="153">
        <f t="shared" si="9"/>
        <v>1429</v>
      </c>
      <c r="AC13" s="145">
        <v>750</v>
      </c>
      <c r="AD13" s="145">
        <v>1500</v>
      </c>
      <c r="AE13" s="145">
        <v>2250</v>
      </c>
      <c r="AF13" s="146">
        <f t="shared" si="4"/>
        <v>695</v>
      </c>
      <c r="AG13" s="147">
        <f t="shared" si="5"/>
        <v>845</v>
      </c>
      <c r="AH13" s="145">
        <f t="shared" si="6"/>
        <v>1390</v>
      </c>
      <c r="AI13" s="145">
        <f t="shared" si="10"/>
        <v>1690</v>
      </c>
      <c r="AJ13" s="145">
        <f t="shared" si="7"/>
        <v>2780</v>
      </c>
      <c r="AK13" s="145">
        <f t="shared" si="11"/>
        <v>3380</v>
      </c>
      <c r="AL13" s="145">
        <v>139</v>
      </c>
      <c r="AM13" s="145">
        <v>169</v>
      </c>
      <c r="AN13" s="148">
        <f t="shared" si="1"/>
        <v>5667.500000000001</v>
      </c>
      <c r="AO13" s="148">
        <f t="shared" si="12"/>
        <v>4917.5</v>
      </c>
      <c r="AP13" s="148">
        <f t="shared" si="13"/>
        <v>11335.000000000002</v>
      </c>
      <c r="AQ13" s="148">
        <f t="shared" si="14"/>
        <v>9835</v>
      </c>
      <c r="AR13" s="148">
        <f t="shared" si="15"/>
        <v>21920.000000000004</v>
      </c>
      <c r="AS13" s="149">
        <f t="shared" si="16"/>
        <v>18920</v>
      </c>
    </row>
    <row r="14" spans="1:45" ht="19.5" customHeight="1">
      <c r="A14" s="251"/>
      <c r="B14" s="253"/>
      <c r="C14" s="238"/>
      <c r="D14" s="226"/>
      <c r="E14" s="226"/>
      <c r="F14" s="226"/>
      <c r="G14" s="226"/>
      <c r="H14" s="226"/>
      <c r="I14" s="226"/>
      <c r="J14" s="227"/>
      <c r="K14" s="103"/>
      <c r="L14" s="102"/>
      <c r="M14" s="103"/>
      <c r="N14" s="104"/>
      <c r="O14" s="64"/>
      <c r="P14" s="65"/>
      <c r="Q14" s="8"/>
      <c r="R14" s="169">
        <v>26</v>
      </c>
      <c r="S14" s="150">
        <v>18.16</v>
      </c>
      <c r="T14" s="151">
        <v>14.59</v>
      </c>
      <c r="U14" s="143">
        <f t="shared" si="2"/>
        <v>4290</v>
      </c>
      <c r="V14" s="144">
        <f t="shared" si="3"/>
        <v>3397.5</v>
      </c>
      <c r="W14" s="143">
        <f t="shared" si="2"/>
        <v>8580</v>
      </c>
      <c r="X14" s="144">
        <f t="shared" si="3"/>
        <v>6795</v>
      </c>
      <c r="Y14" s="143">
        <f t="shared" si="2"/>
        <v>17160</v>
      </c>
      <c r="Z14" s="144">
        <f t="shared" si="0"/>
        <v>13590</v>
      </c>
      <c r="AA14" s="152">
        <f t="shared" si="8"/>
        <v>1816</v>
      </c>
      <c r="AB14" s="153">
        <f t="shared" si="9"/>
        <v>1459</v>
      </c>
      <c r="AC14" s="145">
        <v>750</v>
      </c>
      <c r="AD14" s="145">
        <v>1500</v>
      </c>
      <c r="AE14" s="145">
        <v>2250</v>
      </c>
      <c r="AF14" s="146">
        <f t="shared" si="4"/>
        <v>730</v>
      </c>
      <c r="AG14" s="147">
        <f t="shared" si="5"/>
        <v>885</v>
      </c>
      <c r="AH14" s="145">
        <f t="shared" si="6"/>
        <v>1460</v>
      </c>
      <c r="AI14" s="145">
        <f t="shared" si="10"/>
        <v>1770</v>
      </c>
      <c r="AJ14" s="145">
        <f t="shared" si="7"/>
        <v>2920</v>
      </c>
      <c r="AK14" s="145">
        <f t="shared" si="11"/>
        <v>3540</v>
      </c>
      <c r="AL14" s="147">
        <v>146</v>
      </c>
      <c r="AM14" s="147">
        <v>177</v>
      </c>
      <c r="AN14" s="154">
        <f t="shared" si="1"/>
        <v>5770</v>
      </c>
      <c r="AO14" s="154">
        <f t="shared" si="12"/>
        <v>5032.5</v>
      </c>
      <c r="AP14" s="154">
        <f t="shared" si="13"/>
        <v>11540</v>
      </c>
      <c r="AQ14" s="154">
        <f t="shared" si="14"/>
        <v>10065</v>
      </c>
      <c r="AR14" s="154">
        <f t="shared" si="15"/>
        <v>22330</v>
      </c>
      <c r="AS14" s="155">
        <f t="shared" si="16"/>
        <v>19380</v>
      </c>
    </row>
    <row r="15" spans="1:45" ht="19.5" customHeight="1">
      <c r="A15" s="251"/>
      <c r="B15" s="253"/>
      <c r="C15" s="225" t="s">
        <v>113</v>
      </c>
      <c r="D15" s="242"/>
      <c r="E15" s="242"/>
      <c r="F15" s="242"/>
      <c r="G15" s="242"/>
      <c r="H15" s="242"/>
      <c r="I15" s="242"/>
      <c r="J15" s="243"/>
      <c r="K15" s="189">
        <v>500000</v>
      </c>
      <c r="L15" s="199"/>
      <c r="M15" s="189">
        <v>1000000</v>
      </c>
      <c r="N15" s="190"/>
      <c r="O15" s="189">
        <v>2000000</v>
      </c>
      <c r="P15" s="190"/>
      <c r="Q15" s="8"/>
      <c r="R15" s="169">
        <v>27</v>
      </c>
      <c r="S15" s="150">
        <v>18.43</v>
      </c>
      <c r="T15" s="151">
        <v>14.9</v>
      </c>
      <c r="U15" s="143">
        <f t="shared" si="2"/>
        <v>4357.5</v>
      </c>
      <c r="V15" s="144">
        <f t="shared" si="3"/>
        <v>3475</v>
      </c>
      <c r="W15" s="143">
        <f t="shared" si="2"/>
        <v>8715</v>
      </c>
      <c r="X15" s="144">
        <f t="shared" si="3"/>
        <v>6950</v>
      </c>
      <c r="Y15" s="143">
        <f t="shared" si="2"/>
        <v>17430</v>
      </c>
      <c r="Z15" s="144">
        <f t="shared" si="0"/>
        <v>13900</v>
      </c>
      <c r="AA15" s="152">
        <f t="shared" si="8"/>
        <v>1842.9999999999998</v>
      </c>
      <c r="AB15" s="153">
        <f t="shared" si="9"/>
        <v>1490</v>
      </c>
      <c r="AC15" s="145">
        <v>750</v>
      </c>
      <c r="AD15" s="145">
        <v>1500</v>
      </c>
      <c r="AE15" s="145">
        <v>2250</v>
      </c>
      <c r="AF15" s="146">
        <f t="shared" si="4"/>
        <v>780</v>
      </c>
      <c r="AG15" s="147">
        <f t="shared" si="5"/>
        <v>940</v>
      </c>
      <c r="AH15" s="145">
        <f t="shared" si="6"/>
        <v>1560</v>
      </c>
      <c r="AI15" s="145">
        <f t="shared" si="10"/>
        <v>1880</v>
      </c>
      <c r="AJ15" s="145">
        <f t="shared" si="7"/>
        <v>3120</v>
      </c>
      <c r="AK15" s="145">
        <f t="shared" si="11"/>
        <v>3760</v>
      </c>
      <c r="AL15" s="147">
        <v>156</v>
      </c>
      <c r="AM15" s="147">
        <v>188</v>
      </c>
      <c r="AN15" s="154">
        <f t="shared" si="1"/>
        <v>5887.5</v>
      </c>
      <c r="AO15" s="154">
        <f t="shared" si="12"/>
        <v>5165</v>
      </c>
      <c r="AP15" s="154">
        <f t="shared" si="13"/>
        <v>11775</v>
      </c>
      <c r="AQ15" s="154">
        <f t="shared" si="14"/>
        <v>10330</v>
      </c>
      <c r="AR15" s="154">
        <f t="shared" si="15"/>
        <v>22800</v>
      </c>
      <c r="AS15" s="155">
        <f t="shared" si="16"/>
        <v>19910</v>
      </c>
    </row>
    <row r="16" spans="1:45" ht="19.5" customHeight="1">
      <c r="A16" s="251"/>
      <c r="B16" s="253"/>
      <c r="C16" s="244"/>
      <c r="D16" s="242"/>
      <c r="E16" s="242"/>
      <c r="F16" s="242"/>
      <c r="G16" s="242"/>
      <c r="H16" s="242"/>
      <c r="I16" s="242"/>
      <c r="J16" s="243"/>
      <c r="K16" s="189"/>
      <c r="L16" s="199"/>
      <c r="M16" s="189"/>
      <c r="N16" s="190"/>
      <c r="O16" s="189"/>
      <c r="P16" s="190"/>
      <c r="Q16" s="8"/>
      <c r="R16" s="169">
        <v>28</v>
      </c>
      <c r="S16" s="150">
        <v>18.72</v>
      </c>
      <c r="T16" s="151">
        <v>15.23</v>
      </c>
      <c r="U16" s="143">
        <f t="shared" si="2"/>
        <v>4430</v>
      </c>
      <c r="V16" s="144">
        <f t="shared" si="3"/>
        <v>3557.5</v>
      </c>
      <c r="W16" s="143">
        <f t="shared" si="2"/>
        <v>8860</v>
      </c>
      <c r="X16" s="144">
        <f t="shared" si="3"/>
        <v>7115</v>
      </c>
      <c r="Y16" s="143">
        <f t="shared" si="2"/>
        <v>17720</v>
      </c>
      <c r="Z16" s="144">
        <f t="shared" si="0"/>
        <v>14230</v>
      </c>
      <c r="AA16" s="152">
        <f t="shared" si="8"/>
        <v>1872</v>
      </c>
      <c r="AB16" s="153">
        <f t="shared" si="9"/>
        <v>1523</v>
      </c>
      <c r="AC16" s="145">
        <v>750</v>
      </c>
      <c r="AD16" s="145">
        <v>1500</v>
      </c>
      <c r="AE16" s="145">
        <v>2250</v>
      </c>
      <c r="AF16" s="146">
        <f t="shared" si="4"/>
        <v>830</v>
      </c>
      <c r="AG16" s="147">
        <f t="shared" si="5"/>
        <v>990</v>
      </c>
      <c r="AH16" s="145">
        <f t="shared" si="6"/>
        <v>1660</v>
      </c>
      <c r="AI16" s="145">
        <f t="shared" si="10"/>
        <v>1980</v>
      </c>
      <c r="AJ16" s="145">
        <f t="shared" si="7"/>
        <v>3320</v>
      </c>
      <c r="AK16" s="145">
        <f t="shared" si="11"/>
        <v>3960</v>
      </c>
      <c r="AL16" s="147">
        <v>166</v>
      </c>
      <c r="AM16" s="147">
        <v>198</v>
      </c>
      <c r="AN16" s="154">
        <f t="shared" si="1"/>
        <v>6010</v>
      </c>
      <c r="AO16" s="154">
        <f t="shared" si="12"/>
        <v>5297.5</v>
      </c>
      <c r="AP16" s="154">
        <f t="shared" si="13"/>
        <v>12020</v>
      </c>
      <c r="AQ16" s="154">
        <f t="shared" si="14"/>
        <v>10595</v>
      </c>
      <c r="AR16" s="154">
        <f t="shared" si="15"/>
        <v>23290</v>
      </c>
      <c r="AS16" s="155">
        <f t="shared" si="16"/>
        <v>20440</v>
      </c>
    </row>
    <row r="17" spans="1:45" ht="19.5" customHeight="1">
      <c r="A17" s="251"/>
      <c r="B17" s="253"/>
      <c r="C17" s="225" t="s">
        <v>114</v>
      </c>
      <c r="D17" s="242"/>
      <c r="E17" s="242"/>
      <c r="F17" s="242"/>
      <c r="G17" s="242"/>
      <c r="H17" s="242"/>
      <c r="I17" s="242"/>
      <c r="J17" s="243"/>
      <c r="K17" s="189">
        <v>250000</v>
      </c>
      <c r="L17" s="199"/>
      <c r="M17" s="189">
        <v>500000</v>
      </c>
      <c r="N17" s="190"/>
      <c r="O17" s="189">
        <v>1000000</v>
      </c>
      <c r="P17" s="190"/>
      <c r="Q17" s="8"/>
      <c r="R17" s="169">
        <v>29</v>
      </c>
      <c r="S17" s="150">
        <v>19.03</v>
      </c>
      <c r="T17" s="151">
        <v>15.58</v>
      </c>
      <c r="U17" s="143">
        <f t="shared" si="2"/>
        <v>4507.5</v>
      </c>
      <c r="V17" s="144">
        <f t="shared" si="3"/>
        <v>3645</v>
      </c>
      <c r="W17" s="143">
        <f t="shared" si="2"/>
        <v>9015</v>
      </c>
      <c r="X17" s="144">
        <f t="shared" si="3"/>
        <v>7290</v>
      </c>
      <c r="Y17" s="143">
        <f t="shared" si="2"/>
        <v>18030</v>
      </c>
      <c r="Z17" s="144">
        <f t="shared" si="0"/>
        <v>14580</v>
      </c>
      <c r="AA17" s="152">
        <f t="shared" si="8"/>
        <v>1903.0000000000002</v>
      </c>
      <c r="AB17" s="153">
        <f t="shared" si="9"/>
        <v>1558</v>
      </c>
      <c r="AC17" s="145">
        <v>750</v>
      </c>
      <c r="AD17" s="145">
        <v>1500</v>
      </c>
      <c r="AE17" s="145">
        <v>2250</v>
      </c>
      <c r="AF17" s="146">
        <f t="shared" si="4"/>
        <v>875</v>
      </c>
      <c r="AG17" s="147">
        <f t="shared" si="5"/>
        <v>1040</v>
      </c>
      <c r="AH17" s="145">
        <f t="shared" si="6"/>
        <v>1750</v>
      </c>
      <c r="AI17" s="145">
        <f t="shared" si="10"/>
        <v>2080</v>
      </c>
      <c r="AJ17" s="145">
        <f t="shared" si="7"/>
        <v>3500</v>
      </c>
      <c r="AK17" s="145">
        <f t="shared" si="11"/>
        <v>4160</v>
      </c>
      <c r="AL17" s="147">
        <v>175</v>
      </c>
      <c r="AM17" s="147">
        <v>208</v>
      </c>
      <c r="AN17" s="154">
        <f aca="true" t="shared" si="17" ref="AN17:AN43">+U17+AC17+AF17</f>
        <v>6132.5</v>
      </c>
      <c r="AO17" s="154">
        <f t="shared" si="12"/>
        <v>5435</v>
      </c>
      <c r="AP17" s="154">
        <f t="shared" si="13"/>
        <v>12265</v>
      </c>
      <c r="AQ17" s="154">
        <f t="shared" si="14"/>
        <v>10870</v>
      </c>
      <c r="AR17" s="154">
        <f t="shared" si="15"/>
        <v>23780</v>
      </c>
      <c r="AS17" s="155">
        <f t="shared" si="16"/>
        <v>20990</v>
      </c>
    </row>
    <row r="18" spans="1:45" ht="19.5" customHeight="1">
      <c r="A18" s="251"/>
      <c r="B18" s="253"/>
      <c r="C18" s="244"/>
      <c r="D18" s="242"/>
      <c r="E18" s="242"/>
      <c r="F18" s="242"/>
      <c r="G18" s="242"/>
      <c r="H18" s="242"/>
      <c r="I18" s="242"/>
      <c r="J18" s="243"/>
      <c r="K18" s="189"/>
      <c r="L18" s="199"/>
      <c r="M18" s="189"/>
      <c r="N18" s="190"/>
      <c r="O18" s="189"/>
      <c r="P18" s="190"/>
      <c r="Q18" s="8"/>
      <c r="R18" s="169">
        <v>30</v>
      </c>
      <c r="S18" s="150">
        <v>19.36</v>
      </c>
      <c r="T18" s="151">
        <v>15.94</v>
      </c>
      <c r="U18" s="143">
        <f t="shared" si="2"/>
        <v>4589.999999999999</v>
      </c>
      <c r="V18" s="144">
        <f t="shared" si="3"/>
        <v>3735</v>
      </c>
      <c r="W18" s="143">
        <f t="shared" si="2"/>
        <v>9179.999999999998</v>
      </c>
      <c r="X18" s="144">
        <f t="shared" si="3"/>
        <v>7470</v>
      </c>
      <c r="Y18" s="143">
        <f t="shared" si="2"/>
        <v>18359.999999999996</v>
      </c>
      <c r="Z18" s="144">
        <f t="shared" si="0"/>
        <v>14940</v>
      </c>
      <c r="AA18" s="152">
        <f t="shared" si="8"/>
        <v>1935.9999999999998</v>
      </c>
      <c r="AB18" s="153">
        <f t="shared" si="9"/>
        <v>1594</v>
      </c>
      <c r="AC18" s="145">
        <v>750</v>
      </c>
      <c r="AD18" s="145">
        <v>1500</v>
      </c>
      <c r="AE18" s="145">
        <v>2250</v>
      </c>
      <c r="AF18" s="146">
        <f t="shared" si="4"/>
        <v>910</v>
      </c>
      <c r="AG18" s="147">
        <f t="shared" si="5"/>
        <v>1100</v>
      </c>
      <c r="AH18" s="145">
        <f t="shared" si="6"/>
        <v>1820</v>
      </c>
      <c r="AI18" s="145">
        <f t="shared" si="10"/>
        <v>2200</v>
      </c>
      <c r="AJ18" s="145">
        <f t="shared" si="7"/>
        <v>3640</v>
      </c>
      <c r="AK18" s="145">
        <f t="shared" si="11"/>
        <v>4400</v>
      </c>
      <c r="AL18" s="147">
        <v>182</v>
      </c>
      <c r="AM18" s="147">
        <v>220</v>
      </c>
      <c r="AN18" s="154">
        <f t="shared" si="17"/>
        <v>6249.999999999999</v>
      </c>
      <c r="AO18" s="154">
        <f t="shared" si="12"/>
        <v>5585</v>
      </c>
      <c r="AP18" s="154">
        <f t="shared" si="13"/>
        <v>12499.999999999998</v>
      </c>
      <c r="AQ18" s="154">
        <f t="shared" si="14"/>
        <v>11170</v>
      </c>
      <c r="AR18" s="154">
        <f t="shared" si="15"/>
        <v>24249.999999999996</v>
      </c>
      <c r="AS18" s="155">
        <f t="shared" si="16"/>
        <v>21590</v>
      </c>
    </row>
    <row r="19" spans="1:45" ht="19.5" customHeight="1">
      <c r="A19" s="251"/>
      <c r="B19" s="253"/>
      <c r="C19" s="245" t="s">
        <v>53</v>
      </c>
      <c r="D19" s="246"/>
      <c r="E19" s="246"/>
      <c r="F19" s="246"/>
      <c r="G19" s="246"/>
      <c r="H19" s="246"/>
      <c r="I19" s="246"/>
      <c r="J19" s="247"/>
      <c r="K19" s="105"/>
      <c r="L19" s="66"/>
      <c r="M19" s="105"/>
      <c r="N19" s="67"/>
      <c r="O19" s="105"/>
      <c r="P19" s="67"/>
      <c r="Q19" s="8"/>
      <c r="R19" s="168">
        <v>31</v>
      </c>
      <c r="S19" s="150">
        <v>20.98</v>
      </c>
      <c r="T19" s="151">
        <v>17.41</v>
      </c>
      <c r="U19" s="143">
        <f t="shared" si="2"/>
        <v>4995</v>
      </c>
      <c r="V19" s="144">
        <f t="shared" si="3"/>
        <v>4102.5</v>
      </c>
      <c r="W19" s="143">
        <f t="shared" si="2"/>
        <v>9990</v>
      </c>
      <c r="X19" s="144">
        <f t="shared" si="3"/>
        <v>8205</v>
      </c>
      <c r="Y19" s="143">
        <f t="shared" si="2"/>
        <v>19980</v>
      </c>
      <c r="Z19" s="144">
        <f t="shared" si="0"/>
        <v>16410</v>
      </c>
      <c r="AA19" s="152">
        <f t="shared" si="8"/>
        <v>2098</v>
      </c>
      <c r="AB19" s="153">
        <f t="shared" si="9"/>
        <v>1741.0000000000002</v>
      </c>
      <c r="AC19" s="145">
        <v>750</v>
      </c>
      <c r="AD19" s="145">
        <v>1500</v>
      </c>
      <c r="AE19" s="145">
        <v>2250</v>
      </c>
      <c r="AF19" s="146">
        <f t="shared" si="4"/>
        <v>960</v>
      </c>
      <c r="AG19" s="147">
        <f t="shared" si="5"/>
        <v>1195</v>
      </c>
      <c r="AH19" s="145">
        <f t="shared" si="6"/>
        <v>1920</v>
      </c>
      <c r="AI19" s="145">
        <f t="shared" si="10"/>
        <v>2390</v>
      </c>
      <c r="AJ19" s="145">
        <f t="shared" si="7"/>
        <v>3840</v>
      </c>
      <c r="AK19" s="145">
        <f t="shared" si="11"/>
        <v>4780</v>
      </c>
      <c r="AL19" s="145">
        <v>192</v>
      </c>
      <c r="AM19" s="145">
        <v>239</v>
      </c>
      <c r="AN19" s="148">
        <f t="shared" si="17"/>
        <v>6705</v>
      </c>
      <c r="AO19" s="148">
        <f t="shared" si="12"/>
        <v>6047.5</v>
      </c>
      <c r="AP19" s="148">
        <f t="shared" si="13"/>
        <v>13410</v>
      </c>
      <c r="AQ19" s="148">
        <f t="shared" si="14"/>
        <v>12095</v>
      </c>
      <c r="AR19" s="148">
        <f t="shared" si="15"/>
        <v>26070</v>
      </c>
      <c r="AS19" s="149">
        <f t="shared" si="16"/>
        <v>23440</v>
      </c>
    </row>
    <row r="20" spans="1:45" ht="19.5" customHeight="1">
      <c r="A20" s="250">
        <v>2</v>
      </c>
      <c r="B20" s="252" t="s">
        <v>5</v>
      </c>
      <c r="C20" s="239" t="s">
        <v>95</v>
      </c>
      <c r="D20" s="240"/>
      <c r="E20" s="240"/>
      <c r="F20" s="240"/>
      <c r="G20" s="240"/>
      <c r="H20" s="240"/>
      <c r="I20" s="240"/>
      <c r="J20" s="241"/>
      <c r="K20" s="64"/>
      <c r="L20" s="8"/>
      <c r="M20" s="64"/>
      <c r="N20" s="65"/>
      <c r="O20" s="64"/>
      <c r="P20" s="65"/>
      <c r="Q20" s="8"/>
      <c r="R20" s="168">
        <v>32</v>
      </c>
      <c r="S20" s="150">
        <v>21.38</v>
      </c>
      <c r="T20" s="151">
        <v>17.84</v>
      </c>
      <c r="U20" s="143">
        <f t="shared" si="2"/>
        <v>5095</v>
      </c>
      <c r="V20" s="144">
        <f t="shared" si="3"/>
        <v>4210</v>
      </c>
      <c r="W20" s="143">
        <f t="shared" si="2"/>
        <v>10190</v>
      </c>
      <c r="X20" s="144">
        <f t="shared" si="3"/>
        <v>8420</v>
      </c>
      <c r="Y20" s="143">
        <f t="shared" si="2"/>
        <v>20380</v>
      </c>
      <c r="Z20" s="144">
        <f t="shared" si="0"/>
        <v>16840</v>
      </c>
      <c r="AA20" s="152">
        <f t="shared" si="8"/>
        <v>2138</v>
      </c>
      <c r="AB20" s="153">
        <f t="shared" si="9"/>
        <v>1783.9999999999998</v>
      </c>
      <c r="AC20" s="145">
        <v>750</v>
      </c>
      <c r="AD20" s="145">
        <v>1500</v>
      </c>
      <c r="AE20" s="145">
        <v>2250</v>
      </c>
      <c r="AF20" s="146">
        <f t="shared" si="4"/>
        <v>1025</v>
      </c>
      <c r="AG20" s="147">
        <f t="shared" si="5"/>
        <v>1295</v>
      </c>
      <c r="AH20" s="145">
        <f t="shared" si="6"/>
        <v>2050</v>
      </c>
      <c r="AI20" s="145">
        <f t="shared" si="10"/>
        <v>2590</v>
      </c>
      <c r="AJ20" s="145">
        <f t="shared" si="7"/>
        <v>4100</v>
      </c>
      <c r="AK20" s="145">
        <f t="shared" si="11"/>
        <v>5180</v>
      </c>
      <c r="AL20" s="145">
        <v>205</v>
      </c>
      <c r="AM20" s="145">
        <v>259</v>
      </c>
      <c r="AN20" s="148">
        <f t="shared" si="17"/>
        <v>6870</v>
      </c>
      <c r="AO20" s="148">
        <f t="shared" si="12"/>
        <v>6255</v>
      </c>
      <c r="AP20" s="148">
        <f t="shared" si="13"/>
        <v>13740</v>
      </c>
      <c r="AQ20" s="148">
        <f t="shared" si="14"/>
        <v>12510</v>
      </c>
      <c r="AR20" s="148">
        <f t="shared" si="15"/>
        <v>26730</v>
      </c>
      <c r="AS20" s="149">
        <f t="shared" si="16"/>
        <v>24270</v>
      </c>
    </row>
    <row r="21" spans="1:45" ht="19.5" customHeight="1">
      <c r="A21" s="251"/>
      <c r="B21" s="253"/>
      <c r="C21" s="238"/>
      <c r="D21" s="226"/>
      <c r="E21" s="226"/>
      <c r="F21" s="226"/>
      <c r="G21" s="226"/>
      <c r="H21" s="226"/>
      <c r="I21" s="226"/>
      <c r="J21" s="227"/>
      <c r="K21" s="103"/>
      <c r="L21" s="102"/>
      <c r="M21" s="103"/>
      <c r="N21" s="65"/>
      <c r="O21" s="64"/>
      <c r="P21" s="65"/>
      <c r="Q21" s="8"/>
      <c r="R21" s="168">
        <v>33</v>
      </c>
      <c r="S21" s="150">
        <v>21.81</v>
      </c>
      <c r="T21" s="151">
        <v>18.29</v>
      </c>
      <c r="U21" s="143">
        <f t="shared" si="2"/>
        <v>5202.5</v>
      </c>
      <c r="V21" s="144">
        <f t="shared" si="3"/>
        <v>4322.5</v>
      </c>
      <c r="W21" s="143">
        <f t="shared" si="2"/>
        <v>10405</v>
      </c>
      <c r="X21" s="144">
        <f t="shared" si="3"/>
        <v>8645</v>
      </c>
      <c r="Y21" s="143">
        <f t="shared" si="2"/>
        <v>20810</v>
      </c>
      <c r="Z21" s="144">
        <f t="shared" si="0"/>
        <v>17290</v>
      </c>
      <c r="AA21" s="152">
        <f t="shared" si="8"/>
        <v>2181</v>
      </c>
      <c r="AB21" s="153">
        <f t="shared" si="9"/>
        <v>1829</v>
      </c>
      <c r="AC21" s="145">
        <v>750</v>
      </c>
      <c r="AD21" s="145">
        <v>1500</v>
      </c>
      <c r="AE21" s="145">
        <v>2250</v>
      </c>
      <c r="AF21" s="146">
        <f t="shared" si="4"/>
        <v>1090</v>
      </c>
      <c r="AG21" s="147">
        <f t="shared" si="5"/>
        <v>1425</v>
      </c>
      <c r="AH21" s="145">
        <f t="shared" si="6"/>
        <v>2180</v>
      </c>
      <c r="AI21" s="145">
        <f t="shared" si="10"/>
        <v>2850</v>
      </c>
      <c r="AJ21" s="145">
        <f t="shared" si="7"/>
        <v>4360</v>
      </c>
      <c r="AK21" s="145">
        <f t="shared" si="11"/>
        <v>5700</v>
      </c>
      <c r="AL21" s="145">
        <v>218</v>
      </c>
      <c r="AM21" s="145">
        <v>285</v>
      </c>
      <c r="AN21" s="148">
        <f t="shared" si="17"/>
        <v>7042.5</v>
      </c>
      <c r="AO21" s="148">
        <f t="shared" si="12"/>
        <v>6497.5</v>
      </c>
      <c r="AP21" s="148">
        <f t="shared" si="13"/>
        <v>14085</v>
      </c>
      <c r="AQ21" s="148">
        <f t="shared" si="14"/>
        <v>12995</v>
      </c>
      <c r="AR21" s="148">
        <f t="shared" si="15"/>
        <v>27420</v>
      </c>
      <c r="AS21" s="149">
        <f t="shared" si="16"/>
        <v>25240</v>
      </c>
    </row>
    <row r="22" spans="1:45" ht="19.5" customHeight="1">
      <c r="A22" s="251"/>
      <c r="B22" s="253"/>
      <c r="C22" s="225" t="s">
        <v>112</v>
      </c>
      <c r="D22" s="242"/>
      <c r="E22" s="242"/>
      <c r="F22" s="242"/>
      <c r="G22" s="242"/>
      <c r="H22" s="242"/>
      <c r="I22" s="242"/>
      <c r="J22" s="243"/>
      <c r="K22" s="189">
        <v>500</v>
      </c>
      <c r="L22" s="199"/>
      <c r="M22" s="189">
        <v>1000</v>
      </c>
      <c r="N22" s="190"/>
      <c r="O22" s="189">
        <v>1500</v>
      </c>
      <c r="P22" s="190"/>
      <c r="Q22" s="8"/>
      <c r="R22" s="168">
        <v>34</v>
      </c>
      <c r="S22" s="150">
        <v>22.26</v>
      </c>
      <c r="T22" s="151">
        <v>18.76</v>
      </c>
      <c r="U22" s="143">
        <f t="shared" si="2"/>
        <v>5315</v>
      </c>
      <c r="V22" s="144">
        <f t="shared" si="3"/>
        <v>4440</v>
      </c>
      <c r="W22" s="143">
        <f t="shared" si="2"/>
        <v>10630</v>
      </c>
      <c r="X22" s="144">
        <f t="shared" si="3"/>
        <v>8880</v>
      </c>
      <c r="Y22" s="143">
        <f t="shared" si="2"/>
        <v>21260</v>
      </c>
      <c r="Z22" s="144">
        <f t="shared" si="0"/>
        <v>17760</v>
      </c>
      <c r="AA22" s="152">
        <f t="shared" si="8"/>
        <v>2226</v>
      </c>
      <c r="AB22" s="153">
        <f t="shared" si="9"/>
        <v>1876.0000000000002</v>
      </c>
      <c r="AC22" s="145">
        <v>750</v>
      </c>
      <c r="AD22" s="145">
        <v>1500</v>
      </c>
      <c r="AE22" s="145">
        <v>2250</v>
      </c>
      <c r="AF22" s="146">
        <f t="shared" si="4"/>
        <v>1160</v>
      </c>
      <c r="AG22" s="147">
        <f t="shared" si="5"/>
        <v>1560</v>
      </c>
      <c r="AH22" s="145">
        <f t="shared" si="6"/>
        <v>2320</v>
      </c>
      <c r="AI22" s="145">
        <f t="shared" si="10"/>
        <v>3120</v>
      </c>
      <c r="AJ22" s="145">
        <f t="shared" si="7"/>
        <v>4640</v>
      </c>
      <c r="AK22" s="145">
        <f t="shared" si="11"/>
        <v>6240</v>
      </c>
      <c r="AL22" s="145">
        <v>232</v>
      </c>
      <c r="AM22" s="145">
        <v>312</v>
      </c>
      <c r="AN22" s="148">
        <f t="shared" si="17"/>
        <v>7225</v>
      </c>
      <c r="AO22" s="148">
        <f t="shared" si="12"/>
        <v>6750</v>
      </c>
      <c r="AP22" s="148">
        <f t="shared" si="13"/>
        <v>14450</v>
      </c>
      <c r="AQ22" s="148">
        <f t="shared" si="14"/>
        <v>13500</v>
      </c>
      <c r="AR22" s="148">
        <f t="shared" si="15"/>
        <v>28150</v>
      </c>
      <c r="AS22" s="149">
        <f t="shared" si="16"/>
        <v>26250</v>
      </c>
    </row>
    <row r="23" spans="1:45" ht="19.5" customHeight="1">
      <c r="A23" s="251"/>
      <c r="B23" s="253"/>
      <c r="C23" s="244"/>
      <c r="D23" s="242"/>
      <c r="E23" s="242"/>
      <c r="F23" s="242"/>
      <c r="G23" s="242"/>
      <c r="H23" s="242"/>
      <c r="I23" s="242"/>
      <c r="J23" s="243"/>
      <c r="K23" s="189"/>
      <c r="L23" s="199"/>
      <c r="M23" s="189"/>
      <c r="N23" s="190"/>
      <c r="O23" s="189"/>
      <c r="P23" s="190"/>
      <c r="Q23" s="8"/>
      <c r="R23" s="168">
        <v>35</v>
      </c>
      <c r="S23" s="150">
        <v>22.75</v>
      </c>
      <c r="T23" s="151">
        <v>19.26</v>
      </c>
      <c r="U23" s="143">
        <f t="shared" si="2"/>
        <v>5437.5</v>
      </c>
      <c r="V23" s="144">
        <f t="shared" si="3"/>
        <v>4565.000000000001</v>
      </c>
      <c r="W23" s="143">
        <f t="shared" si="2"/>
        <v>10875</v>
      </c>
      <c r="X23" s="144">
        <f t="shared" si="3"/>
        <v>9130.000000000002</v>
      </c>
      <c r="Y23" s="143">
        <f t="shared" si="2"/>
        <v>21750</v>
      </c>
      <c r="Z23" s="144">
        <f t="shared" si="0"/>
        <v>18260.000000000004</v>
      </c>
      <c r="AA23" s="152">
        <f t="shared" si="8"/>
        <v>2275</v>
      </c>
      <c r="AB23" s="153">
        <f t="shared" si="9"/>
        <v>1926.0000000000002</v>
      </c>
      <c r="AC23" s="145">
        <v>750</v>
      </c>
      <c r="AD23" s="145">
        <v>1500</v>
      </c>
      <c r="AE23" s="145">
        <v>2250</v>
      </c>
      <c r="AF23" s="146">
        <f t="shared" si="4"/>
        <v>1240</v>
      </c>
      <c r="AG23" s="147">
        <f t="shared" si="5"/>
        <v>1725</v>
      </c>
      <c r="AH23" s="145">
        <f t="shared" si="6"/>
        <v>2480</v>
      </c>
      <c r="AI23" s="145">
        <f t="shared" si="10"/>
        <v>3450</v>
      </c>
      <c r="AJ23" s="145">
        <f t="shared" si="7"/>
        <v>4960</v>
      </c>
      <c r="AK23" s="145">
        <f t="shared" si="11"/>
        <v>6900</v>
      </c>
      <c r="AL23" s="145">
        <v>248</v>
      </c>
      <c r="AM23" s="145">
        <v>345</v>
      </c>
      <c r="AN23" s="148">
        <f t="shared" si="17"/>
        <v>7427.5</v>
      </c>
      <c r="AO23" s="148">
        <f t="shared" si="12"/>
        <v>7040.000000000001</v>
      </c>
      <c r="AP23" s="148">
        <f t="shared" si="13"/>
        <v>14855</v>
      </c>
      <c r="AQ23" s="148">
        <f t="shared" si="14"/>
        <v>14080.000000000002</v>
      </c>
      <c r="AR23" s="148">
        <f t="shared" si="15"/>
        <v>28960</v>
      </c>
      <c r="AS23" s="149">
        <f t="shared" si="16"/>
        <v>27410.000000000004</v>
      </c>
    </row>
    <row r="24" spans="1:45" ht="19.5" customHeight="1">
      <c r="A24" s="251"/>
      <c r="B24" s="253"/>
      <c r="C24" s="225" t="s">
        <v>111</v>
      </c>
      <c r="D24" s="226"/>
      <c r="E24" s="226"/>
      <c r="F24" s="226"/>
      <c r="G24" s="226"/>
      <c r="H24" s="226"/>
      <c r="I24" s="226"/>
      <c r="J24" s="227"/>
      <c r="K24" s="189">
        <f>+K22*365</f>
        <v>182500</v>
      </c>
      <c r="L24" s="199"/>
      <c r="M24" s="189">
        <f>+M22*365</f>
        <v>365000</v>
      </c>
      <c r="N24" s="190"/>
      <c r="O24" s="189">
        <f>+O22*365</f>
        <v>547500</v>
      </c>
      <c r="P24" s="190"/>
      <c r="Q24" s="8"/>
      <c r="R24" s="169">
        <v>36</v>
      </c>
      <c r="S24" s="150">
        <v>23.26</v>
      </c>
      <c r="T24" s="151">
        <v>19.78</v>
      </c>
      <c r="U24" s="143">
        <f t="shared" si="2"/>
        <v>5565.000000000001</v>
      </c>
      <c r="V24" s="144">
        <f t="shared" si="3"/>
        <v>4695</v>
      </c>
      <c r="W24" s="143">
        <f t="shared" si="2"/>
        <v>11130.000000000002</v>
      </c>
      <c r="X24" s="144">
        <f t="shared" si="3"/>
        <v>9390</v>
      </c>
      <c r="Y24" s="143">
        <f t="shared" si="2"/>
        <v>22260.000000000004</v>
      </c>
      <c r="Z24" s="144">
        <f t="shared" si="0"/>
        <v>18780</v>
      </c>
      <c r="AA24" s="152">
        <f t="shared" si="8"/>
        <v>2326.0000000000005</v>
      </c>
      <c r="AB24" s="153">
        <f t="shared" si="9"/>
        <v>1978.0000000000002</v>
      </c>
      <c r="AC24" s="145">
        <v>750</v>
      </c>
      <c r="AD24" s="145">
        <v>1500</v>
      </c>
      <c r="AE24" s="145">
        <v>2250</v>
      </c>
      <c r="AF24" s="146">
        <f t="shared" si="4"/>
        <v>1330</v>
      </c>
      <c r="AG24" s="147">
        <f t="shared" si="5"/>
        <v>1810</v>
      </c>
      <c r="AH24" s="145">
        <f t="shared" si="6"/>
        <v>2660</v>
      </c>
      <c r="AI24" s="145">
        <f t="shared" si="10"/>
        <v>3620</v>
      </c>
      <c r="AJ24" s="145">
        <f t="shared" si="7"/>
        <v>5320</v>
      </c>
      <c r="AK24" s="145">
        <f t="shared" si="11"/>
        <v>7240</v>
      </c>
      <c r="AL24" s="147">
        <v>266</v>
      </c>
      <c r="AM24" s="147">
        <v>362</v>
      </c>
      <c r="AN24" s="154">
        <f t="shared" si="17"/>
        <v>7645.000000000001</v>
      </c>
      <c r="AO24" s="154">
        <f t="shared" si="12"/>
        <v>7255</v>
      </c>
      <c r="AP24" s="154">
        <f t="shared" si="13"/>
        <v>15290.000000000002</v>
      </c>
      <c r="AQ24" s="154">
        <f t="shared" si="14"/>
        <v>14510</v>
      </c>
      <c r="AR24" s="154">
        <f t="shared" si="15"/>
        <v>29830.000000000004</v>
      </c>
      <c r="AS24" s="155">
        <f t="shared" si="16"/>
        <v>28270</v>
      </c>
    </row>
    <row r="25" spans="1:45" ht="19.5" customHeight="1">
      <c r="A25" s="251"/>
      <c r="B25" s="253"/>
      <c r="C25" s="238"/>
      <c r="D25" s="226"/>
      <c r="E25" s="226"/>
      <c r="F25" s="226"/>
      <c r="G25" s="226"/>
      <c r="H25" s="226"/>
      <c r="I25" s="226"/>
      <c r="J25" s="227"/>
      <c r="K25" s="189"/>
      <c r="L25" s="199"/>
      <c r="M25" s="189"/>
      <c r="N25" s="190"/>
      <c r="O25" s="189"/>
      <c r="P25" s="190"/>
      <c r="Q25" s="8"/>
      <c r="R25" s="169">
        <v>37</v>
      </c>
      <c r="S25" s="150">
        <v>23.81</v>
      </c>
      <c r="T25" s="151">
        <v>20.33</v>
      </c>
      <c r="U25" s="143">
        <f t="shared" si="2"/>
        <v>5702.5</v>
      </c>
      <c r="V25" s="144">
        <f t="shared" si="3"/>
        <v>4832.5</v>
      </c>
      <c r="W25" s="143">
        <f t="shared" si="2"/>
        <v>11405</v>
      </c>
      <c r="X25" s="144">
        <f t="shared" si="3"/>
        <v>9665</v>
      </c>
      <c r="Y25" s="143">
        <f t="shared" si="2"/>
        <v>22810</v>
      </c>
      <c r="Z25" s="144">
        <f t="shared" si="0"/>
        <v>19330</v>
      </c>
      <c r="AA25" s="152">
        <f t="shared" si="8"/>
        <v>2381</v>
      </c>
      <c r="AB25" s="153">
        <f t="shared" si="9"/>
        <v>2032.9999999999998</v>
      </c>
      <c r="AC25" s="145">
        <v>750</v>
      </c>
      <c r="AD25" s="145">
        <v>1500</v>
      </c>
      <c r="AE25" s="145">
        <v>2250</v>
      </c>
      <c r="AF25" s="146">
        <f t="shared" si="4"/>
        <v>1440</v>
      </c>
      <c r="AG25" s="147">
        <f t="shared" si="5"/>
        <v>1895</v>
      </c>
      <c r="AH25" s="145">
        <f t="shared" si="6"/>
        <v>2880</v>
      </c>
      <c r="AI25" s="145">
        <f t="shared" si="10"/>
        <v>3790</v>
      </c>
      <c r="AJ25" s="145">
        <f t="shared" si="7"/>
        <v>5760</v>
      </c>
      <c r="AK25" s="145">
        <f t="shared" si="11"/>
        <v>7580</v>
      </c>
      <c r="AL25" s="147">
        <v>288</v>
      </c>
      <c r="AM25" s="147">
        <v>379</v>
      </c>
      <c r="AN25" s="154">
        <f t="shared" si="17"/>
        <v>7892.5</v>
      </c>
      <c r="AO25" s="154">
        <f t="shared" si="12"/>
        <v>7477.5</v>
      </c>
      <c r="AP25" s="154">
        <f t="shared" si="13"/>
        <v>15785</v>
      </c>
      <c r="AQ25" s="154">
        <f t="shared" si="14"/>
        <v>14955</v>
      </c>
      <c r="AR25" s="154">
        <f t="shared" si="15"/>
        <v>30820</v>
      </c>
      <c r="AS25" s="155">
        <f t="shared" si="16"/>
        <v>29160</v>
      </c>
    </row>
    <row r="26" spans="1:45" ht="19.5" customHeight="1">
      <c r="A26" s="251"/>
      <c r="B26" s="253"/>
      <c r="C26" s="245" t="s">
        <v>19</v>
      </c>
      <c r="D26" s="246"/>
      <c r="E26" s="246"/>
      <c r="F26" s="246"/>
      <c r="G26" s="246"/>
      <c r="H26" s="246"/>
      <c r="I26" s="246"/>
      <c r="J26" s="247"/>
      <c r="K26" s="105"/>
      <c r="L26" s="66"/>
      <c r="M26" s="64"/>
      <c r="N26" s="65"/>
      <c r="O26" s="64"/>
      <c r="P26" s="65"/>
      <c r="Q26" s="8"/>
      <c r="R26" s="169">
        <v>38</v>
      </c>
      <c r="S26" s="150">
        <v>24.4</v>
      </c>
      <c r="T26" s="151">
        <v>20.91</v>
      </c>
      <c r="U26" s="143">
        <f t="shared" si="2"/>
        <v>5849.999999999999</v>
      </c>
      <c r="V26" s="144">
        <f t="shared" si="3"/>
        <v>4977.5</v>
      </c>
      <c r="W26" s="143">
        <f t="shared" si="2"/>
        <v>11699.999999999998</v>
      </c>
      <c r="X26" s="144">
        <f t="shared" si="3"/>
        <v>9955</v>
      </c>
      <c r="Y26" s="143">
        <f t="shared" si="2"/>
        <v>23399.999999999996</v>
      </c>
      <c r="Z26" s="144">
        <f t="shared" si="0"/>
        <v>19910</v>
      </c>
      <c r="AA26" s="152">
        <f t="shared" si="8"/>
        <v>2440</v>
      </c>
      <c r="AB26" s="153">
        <f t="shared" si="9"/>
        <v>2091</v>
      </c>
      <c r="AC26" s="145">
        <v>750</v>
      </c>
      <c r="AD26" s="145">
        <v>1500</v>
      </c>
      <c r="AE26" s="145">
        <v>2250</v>
      </c>
      <c r="AF26" s="146">
        <f t="shared" si="4"/>
        <v>1540</v>
      </c>
      <c r="AG26" s="147">
        <f t="shared" si="5"/>
        <v>1990</v>
      </c>
      <c r="AH26" s="145">
        <f t="shared" si="6"/>
        <v>3080</v>
      </c>
      <c r="AI26" s="145">
        <f t="shared" si="10"/>
        <v>3980</v>
      </c>
      <c r="AJ26" s="145">
        <f t="shared" si="7"/>
        <v>6160</v>
      </c>
      <c r="AK26" s="145">
        <f t="shared" si="11"/>
        <v>7960</v>
      </c>
      <c r="AL26" s="147">
        <v>308</v>
      </c>
      <c r="AM26" s="147">
        <v>398</v>
      </c>
      <c r="AN26" s="154">
        <f t="shared" si="17"/>
        <v>8139.999999999999</v>
      </c>
      <c r="AO26" s="154">
        <f t="shared" si="12"/>
        <v>7717.5</v>
      </c>
      <c r="AP26" s="154">
        <f t="shared" si="13"/>
        <v>16279.999999999998</v>
      </c>
      <c r="AQ26" s="154">
        <f t="shared" si="14"/>
        <v>15435</v>
      </c>
      <c r="AR26" s="154">
        <f t="shared" si="15"/>
        <v>31809.999999999996</v>
      </c>
      <c r="AS26" s="155">
        <f t="shared" si="16"/>
        <v>30120</v>
      </c>
    </row>
    <row r="27" spans="1:45" ht="19.5" customHeight="1">
      <c r="A27" s="231">
        <v>3</v>
      </c>
      <c r="B27" s="235" t="s">
        <v>20</v>
      </c>
      <c r="C27" s="239" t="s">
        <v>96</v>
      </c>
      <c r="D27" s="240"/>
      <c r="E27" s="240"/>
      <c r="F27" s="240"/>
      <c r="G27" s="240"/>
      <c r="H27" s="240"/>
      <c r="I27" s="240"/>
      <c r="J27" s="241"/>
      <c r="K27" s="61"/>
      <c r="L27" s="62"/>
      <c r="M27" s="61"/>
      <c r="N27" s="63"/>
      <c r="O27" s="61"/>
      <c r="P27" s="63"/>
      <c r="Q27" s="8"/>
      <c r="R27" s="169">
        <v>39</v>
      </c>
      <c r="S27" s="150">
        <v>25.03</v>
      </c>
      <c r="T27" s="151">
        <v>21.51</v>
      </c>
      <c r="U27" s="143">
        <f t="shared" si="2"/>
        <v>6007.500000000001</v>
      </c>
      <c r="V27" s="144">
        <f t="shared" si="3"/>
        <v>5127.5</v>
      </c>
      <c r="W27" s="143">
        <f t="shared" si="2"/>
        <v>12015.000000000002</v>
      </c>
      <c r="X27" s="144">
        <f t="shared" si="3"/>
        <v>10255</v>
      </c>
      <c r="Y27" s="143">
        <f t="shared" si="2"/>
        <v>24030.000000000004</v>
      </c>
      <c r="Z27" s="144">
        <f t="shared" si="0"/>
        <v>20510</v>
      </c>
      <c r="AA27" s="152">
        <f t="shared" si="8"/>
        <v>2503</v>
      </c>
      <c r="AB27" s="153">
        <f t="shared" si="9"/>
        <v>2151</v>
      </c>
      <c r="AC27" s="145">
        <v>750</v>
      </c>
      <c r="AD27" s="145">
        <v>1500</v>
      </c>
      <c r="AE27" s="145">
        <v>2250</v>
      </c>
      <c r="AF27" s="146">
        <f t="shared" si="4"/>
        <v>1660</v>
      </c>
      <c r="AG27" s="147">
        <f t="shared" si="5"/>
        <v>2070</v>
      </c>
      <c r="AH27" s="145">
        <f t="shared" si="6"/>
        <v>3320</v>
      </c>
      <c r="AI27" s="145">
        <f t="shared" si="10"/>
        <v>4140</v>
      </c>
      <c r="AJ27" s="145">
        <f t="shared" si="7"/>
        <v>6640</v>
      </c>
      <c r="AK27" s="145">
        <f t="shared" si="11"/>
        <v>8280</v>
      </c>
      <c r="AL27" s="147">
        <v>332</v>
      </c>
      <c r="AM27" s="147">
        <v>414</v>
      </c>
      <c r="AN27" s="154">
        <f t="shared" si="17"/>
        <v>8417.5</v>
      </c>
      <c r="AO27" s="154">
        <f t="shared" si="12"/>
        <v>7947.5</v>
      </c>
      <c r="AP27" s="154">
        <f t="shared" si="13"/>
        <v>16835</v>
      </c>
      <c r="AQ27" s="154">
        <f t="shared" si="14"/>
        <v>15895</v>
      </c>
      <c r="AR27" s="154">
        <f t="shared" si="15"/>
        <v>32920</v>
      </c>
      <c r="AS27" s="155">
        <f t="shared" si="16"/>
        <v>31040</v>
      </c>
    </row>
    <row r="28" spans="1:45" ht="19.5" customHeight="1">
      <c r="A28" s="232"/>
      <c r="B28" s="236"/>
      <c r="C28" s="238"/>
      <c r="D28" s="226"/>
      <c r="E28" s="226"/>
      <c r="F28" s="226"/>
      <c r="G28" s="226"/>
      <c r="H28" s="226"/>
      <c r="I28" s="226"/>
      <c r="J28" s="227"/>
      <c r="K28" s="103"/>
      <c r="L28" s="102"/>
      <c r="M28" s="103"/>
      <c r="N28" s="65"/>
      <c r="O28" s="64"/>
      <c r="P28" s="65"/>
      <c r="Q28" s="8"/>
      <c r="R28" s="169">
        <v>40</v>
      </c>
      <c r="S28" s="150">
        <v>25.7</v>
      </c>
      <c r="T28" s="151">
        <v>22.14</v>
      </c>
      <c r="U28" s="143">
        <f t="shared" si="2"/>
        <v>6175</v>
      </c>
      <c r="V28" s="144">
        <f t="shared" si="3"/>
        <v>5285</v>
      </c>
      <c r="W28" s="143">
        <f t="shared" si="2"/>
        <v>12350</v>
      </c>
      <c r="X28" s="144">
        <f t="shared" si="3"/>
        <v>10570</v>
      </c>
      <c r="Y28" s="143">
        <f t="shared" si="2"/>
        <v>24700</v>
      </c>
      <c r="Z28" s="144">
        <f t="shared" si="0"/>
        <v>21140</v>
      </c>
      <c r="AA28" s="152">
        <f t="shared" si="8"/>
        <v>2570</v>
      </c>
      <c r="AB28" s="153">
        <f t="shared" si="9"/>
        <v>2214</v>
      </c>
      <c r="AC28" s="145">
        <v>750</v>
      </c>
      <c r="AD28" s="145">
        <v>1500</v>
      </c>
      <c r="AE28" s="145">
        <v>2250</v>
      </c>
      <c r="AF28" s="146">
        <f t="shared" si="4"/>
        <v>2155</v>
      </c>
      <c r="AG28" s="147">
        <f t="shared" si="5"/>
        <v>1675</v>
      </c>
      <c r="AH28" s="145">
        <f t="shared" si="6"/>
        <v>4310</v>
      </c>
      <c r="AI28" s="145">
        <f t="shared" si="10"/>
        <v>3350</v>
      </c>
      <c r="AJ28" s="145">
        <f t="shared" si="7"/>
        <v>8620</v>
      </c>
      <c r="AK28" s="145">
        <f t="shared" si="11"/>
        <v>6700</v>
      </c>
      <c r="AL28" s="147">
        <v>431</v>
      </c>
      <c r="AM28" s="147">
        <v>335</v>
      </c>
      <c r="AN28" s="154">
        <f t="shared" si="17"/>
        <v>9080</v>
      </c>
      <c r="AO28" s="154">
        <f t="shared" si="12"/>
        <v>7710</v>
      </c>
      <c r="AP28" s="154">
        <f t="shared" si="13"/>
        <v>18160</v>
      </c>
      <c r="AQ28" s="154">
        <f t="shared" si="14"/>
        <v>15420</v>
      </c>
      <c r="AR28" s="154">
        <f t="shared" si="15"/>
        <v>35570</v>
      </c>
      <c r="AS28" s="155">
        <f t="shared" si="16"/>
        <v>30090</v>
      </c>
    </row>
    <row r="29" spans="1:45" ht="19.5" customHeight="1">
      <c r="A29" s="232"/>
      <c r="B29" s="236"/>
      <c r="C29" s="225" t="s">
        <v>97</v>
      </c>
      <c r="D29" s="242"/>
      <c r="E29" s="242"/>
      <c r="F29" s="242"/>
      <c r="G29" s="242"/>
      <c r="H29" s="242"/>
      <c r="I29" s="242"/>
      <c r="J29" s="243"/>
      <c r="K29" s="189">
        <v>250000</v>
      </c>
      <c r="L29" s="199"/>
      <c r="M29" s="189">
        <v>500000</v>
      </c>
      <c r="N29" s="190"/>
      <c r="O29" s="189">
        <v>1000000</v>
      </c>
      <c r="P29" s="190"/>
      <c r="Q29" s="8"/>
      <c r="R29" s="168">
        <v>41</v>
      </c>
      <c r="S29" s="150">
        <v>28.02</v>
      </c>
      <c r="T29" s="151">
        <v>24.23</v>
      </c>
      <c r="U29" s="143">
        <f t="shared" si="2"/>
        <v>6755</v>
      </c>
      <c r="V29" s="144">
        <f t="shared" si="3"/>
        <v>5807.5</v>
      </c>
      <c r="W29" s="143">
        <f t="shared" si="2"/>
        <v>13510</v>
      </c>
      <c r="X29" s="144">
        <f t="shared" si="3"/>
        <v>11615</v>
      </c>
      <c r="Y29" s="143">
        <f t="shared" si="2"/>
        <v>27020</v>
      </c>
      <c r="Z29" s="144">
        <f t="shared" si="0"/>
        <v>23230</v>
      </c>
      <c r="AA29" s="152">
        <f t="shared" si="8"/>
        <v>2802</v>
      </c>
      <c r="AB29" s="153">
        <f t="shared" si="9"/>
        <v>2423</v>
      </c>
      <c r="AC29" s="145">
        <v>750</v>
      </c>
      <c r="AD29" s="145">
        <v>1500</v>
      </c>
      <c r="AE29" s="145">
        <v>2250</v>
      </c>
      <c r="AF29" s="146">
        <f t="shared" si="4"/>
        <v>2655</v>
      </c>
      <c r="AG29" s="147">
        <f t="shared" si="5"/>
        <v>1930</v>
      </c>
      <c r="AH29" s="145">
        <f t="shared" si="6"/>
        <v>5310</v>
      </c>
      <c r="AI29" s="145">
        <f t="shared" si="10"/>
        <v>3860</v>
      </c>
      <c r="AJ29" s="145">
        <f t="shared" si="7"/>
        <v>10620</v>
      </c>
      <c r="AK29" s="145">
        <f t="shared" si="11"/>
        <v>7720</v>
      </c>
      <c r="AL29" s="145">
        <v>531</v>
      </c>
      <c r="AM29" s="145">
        <v>386</v>
      </c>
      <c r="AN29" s="148">
        <f t="shared" si="17"/>
        <v>10160</v>
      </c>
      <c r="AO29" s="148">
        <f t="shared" si="12"/>
        <v>8487.5</v>
      </c>
      <c r="AP29" s="148">
        <f t="shared" si="13"/>
        <v>20320</v>
      </c>
      <c r="AQ29" s="148">
        <f t="shared" si="14"/>
        <v>16975</v>
      </c>
      <c r="AR29" s="148">
        <f t="shared" si="15"/>
        <v>39890</v>
      </c>
      <c r="AS29" s="149">
        <f t="shared" si="16"/>
        <v>33200</v>
      </c>
    </row>
    <row r="30" spans="1:45" ht="19.5" customHeight="1">
      <c r="A30" s="232"/>
      <c r="B30" s="236"/>
      <c r="C30" s="244"/>
      <c r="D30" s="242"/>
      <c r="E30" s="242"/>
      <c r="F30" s="242"/>
      <c r="G30" s="242"/>
      <c r="H30" s="242"/>
      <c r="I30" s="242"/>
      <c r="J30" s="243"/>
      <c r="K30" s="189"/>
      <c r="L30" s="199"/>
      <c r="M30" s="189"/>
      <c r="N30" s="190"/>
      <c r="O30" s="189"/>
      <c r="P30" s="190"/>
      <c r="Q30" s="8"/>
      <c r="R30" s="168">
        <v>42</v>
      </c>
      <c r="S30" s="150">
        <v>28.82</v>
      </c>
      <c r="T30" s="151">
        <v>24.97</v>
      </c>
      <c r="U30" s="143">
        <f t="shared" si="2"/>
        <v>6955</v>
      </c>
      <c r="V30" s="144">
        <f t="shared" si="3"/>
        <v>5992.5</v>
      </c>
      <c r="W30" s="143">
        <f t="shared" si="2"/>
        <v>13910</v>
      </c>
      <c r="X30" s="144">
        <f t="shared" si="3"/>
        <v>11985</v>
      </c>
      <c r="Y30" s="143">
        <f t="shared" si="2"/>
        <v>27820</v>
      </c>
      <c r="Z30" s="144">
        <f t="shared" si="0"/>
        <v>23970</v>
      </c>
      <c r="AA30" s="152">
        <f t="shared" si="8"/>
        <v>2882</v>
      </c>
      <c r="AB30" s="153">
        <f t="shared" si="9"/>
        <v>2497</v>
      </c>
      <c r="AC30" s="145">
        <v>750</v>
      </c>
      <c r="AD30" s="145">
        <v>1500</v>
      </c>
      <c r="AE30" s="145">
        <v>2250</v>
      </c>
      <c r="AF30" s="146">
        <f t="shared" si="4"/>
        <v>3355</v>
      </c>
      <c r="AG30" s="147">
        <f t="shared" si="5"/>
        <v>2335</v>
      </c>
      <c r="AH30" s="145">
        <f t="shared" si="6"/>
        <v>6710</v>
      </c>
      <c r="AI30" s="145">
        <f t="shared" si="10"/>
        <v>4670</v>
      </c>
      <c r="AJ30" s="145">
        <f t="shared" si="7"/>
        <v>13420</v>
      </c>
      <c r="AK30" s="145">
        <f t="shared" si="11"/>
        <v>9340</v>
      </c>
      <c r="AL30" s="145">
        <v>671</v>
      </c>
      <c r="AM30" s="145">
        <v>467</v>
      </c>
      <c r="AN30" s="148">
        <f t="shared" si="17"/>
        <v>11060</v>
      </c>
      <c r="AO30" s="148">
        <f t="shared" si="12"/>
        <v>9077.5</v>
      </c>
      <c r="AP30" s="148">
        <f t="shared" si="13"/>
        <v>22120</v>
      </c>
      <c r="AQ30" s="148">
        <f t="shared" si="14"/>
        <v>18155</v>
      </c>
      <c r="AR30" s="148">
        <f t="shared" si="15"/>
        <v>43490</v>
      </c>
      <c r="AS30" s="149">
        <f t="shared" si="16"/>
        <v>35560</v>
      </c>
    </row>
    <row r="31" spans="1:45" ht="19.5" customHeight="1">
      <c r="A31" s="232"/>
      <c r="B31" s="236"/>
      <c r="C31" s="225" t="s">
        <v>108</v>
      </c>
      <c r="D31" s="226"/>
      <c r="E31" s="226"/>
      <c r="F31" s="226"/>
      <c r="G31" s="226"/>
      <c r="H31" s="226"/>
      <c r="I31" s="226"/>
      <c r="J31" s="227"/>
      <c r="K31" s="189">
        <v>250000</v>
      </c>
      <c r="L31" s="199"/>
      <c r="M31" s="189">
        <v>500000</v>
      </c>
      <c r="N31" s="190"/>
      <c r="O31" s="189">
        <v>1000000</v>
      </c>
      <c r="P31" s="190"/>
      <c r="Q31" s="8"/>
      <c r="R31" s="168">
        <v>43</v>
      </c>
      <c r="S31" s="150">
        <v>29.67</v>
      </c>
      <c r="T31" s="151">
        <v>25.74</v>
      </c>
      <c r="U31" s="143">
        <f t="shared" si="2"/>
        <v>7167.5</v>
      </c>
      <c r="V31" s="144">
        <f t="shared" si="3"/>
        <v>6184.999999999999</v>
      </c>
      <c r="W31" s="143">
        <f t="shared" si="2"/>
        <v>14335</v>
      </c>
      <c r="X31" s="144">
        <f t="shared" si="3"/>
        <v>12369.999999999998</v>
      </c>
      <c r="Y31" s="143">
        <f t="shared" si="2"/>
        <v>28670</v>
      </c>
      <c r="Z31" s="144">
        <f t="shared" si="0"/>
        <v>24739.999999999996</v>
      </c>
      <c r="AA31" s="152">
        <f t="shared" si="8"/>
        <v>2967</v>
      </c>
      <c r="AB31" s="153">
        <f t="shared" si="9"/>
        <v>2574</v>
      </c>
      <c r="AC31" s="145">
        <v>750</v>
      </c>
      <c r="AD31" s="145">
        <v>1500</v>
      </c>
      <c r="AE31" s="145">
        <v>2250</v>
      </c>
      <c r="AF31" s="146">
        <f t="shared" si="4"/>
        <v>3885</v>
      </c>
      <c r="AG31" s="147">
        <f t="shared" si="5"/>
        <v>2625</v>
      </c>
      <c r="AH31" s="145">
        <f t="shared" si="6"/>
        <v>7770</v>
      </c>
      <c r="AI31" s="145">
        <f t="shared" si="10"/>
        <v>5250</v>
      </c>
      <c r="AJ31" s="145">
        <f t="shared" si="7"/>
        <v>15540</v>
      </c>
      <c r="AK31" s="145">
        <f t="shared" si="11"/>
        <v>10500</v>
      </c>
      <c r="AL31" s="145">
        <v>777</v>
      </c>
      <c r="AM31" s="145">
        <v>525</v>
      </c>
      <c r="AN31" s="148">
        <f t="shared" si="17"/>
        <v>11802.5</v>
      </c>
      <c r="AO31" s="148">
        <f t="shared" si="12"/>
        <v>9560</v>
      </c>
      <c r="AP31" s="148">
        <f t="shared" si="13"/>
        <v>23605</v>
      </c>
      <c r="AQ31" s="148">
        <f t="shared" si="14"/>
        <v>19120</v>
      </c>
      <c r="AR31" s="148">
        <f t="shared" si="15"/>
        <v>46460</v>
      </c>
      <c r="AS31" s="149">
        <f t="shared" si="16"/>
        <v>37490</v>
      </c>
    </row>
    <row r="32" spans="1:45" ht="19.5" customHeight="1">
      <c r="A32" s="232"/>
      <c r="B32" s="236"/>
      <c r="C32" s="238"/>
      <c r="D32" s="226"/>
      <c r="E32" s="226"/>
      <c r="F32" s="226"/>
      <c r="G32" s="226"/>
      <c r="H32" s="226"/>
      <c r="I32" s="226"/>
      <c r="J32" s="227"/>
      <c r="K32" s="189"/>
      <c r="L32" s="199"/>
      <c r="M32" s="189"/>
      <c r="N32" s="190"/>
      <c r="O32" s="189"/>
      <c r="P32" s="190"/>
      <c r="Q32" s="8"/>
      <c r="R32" s="168">
        <v>44</v>
      </c>
      <c r="S32" s="150">
        <v>30.56</v>
      </c>
      <c r="T32" s="151">
        <v>26.55</v>
      </c>
      <c r="U32" s="143">
        <f t="shared" si="2"/>
        <v>7390</v>
      </c>
      <c r="V32" s="144">
        <f t="shared" si="3"/>
        <v>6387.5</v>
      </c>
      <c r="W32" s="143">
        <f t="shared" si="2"/>
        <v>14780</v>
      </c>
      <c r="X32" s="144">
        <f t="shared" si="3"/>
        <v>12775</v>
      </c>
      <c r="Y32" s="143">
        <f t="shared" si="2"/>
        <v>29560</v>
      </c>
      <c r="Z32" s="144">
        <f t="shared" si="0"/>
        <v>25550</v>
      </c>
      <c r="AA32" s="152">
        <f t="shared" si="8"/>
        <v>3056</v>
      </c>
      <c r="AB32" s="153">
        <f t="shared" si="9"/>
        <v>2655</v>
      </c>
      <c r="AC32" s="145">
        <v>750</v>
      </c>
      <c r="AD32" s="145">
        <v>1500</v>
      </c>
      <c r="AE32" s="145">
        <v>2250</v>
      </c>
      <c r="AF32" s="146">
        <f t="shared" si="4"/>
        <v>4400</v>
      </c>
      <c r="AG32" s="147">
        <f t="shared" si="5"/>
        <v>2970</v>
      </c>
      <c r="AH32" s="145">
        <f t="shared" si="6"/>
        <v>8800</v>
      </c>
      <c r="AI32" s="145">
        <f t="shared" si="10"/>
        <v>5940</v>
      </c>
      <c r="AJ32" s="145">
        <f t="shared" si="7"/>
        <v>17600</v>
      </c>
      <c r="AK32" s="145">
        <f t="shared" si="11"/>
        <v>11880</v>
      </c>
      <c r="AL32" s="145">
        <v>880</v>
      </c>
      <c r="AM32" s="145">
        <v>594</v>
      </c>
      <c r="AN32" s="148">
        <f t="shared" si="17"/>
        <v>12540</v>
      </c>
      <c r="AO32" s="148">
        <f t="shared" si="12"/>
        <v>10107.5</v>
      </c>
      <c r="AP32" s="148">
        <f t="shared" si="13"/>
        <v>25080</v>
      </c>
      <c r="AQ32" s="148">
        <f t="shared" si="14"/>
        <v>20215</v>
      </c>
      <c r="AR32" s="148">
        <f t="shared" si="15"/>
        <v>49410</v>
      </c>
      <c r="AS32" s="149">
        <f t="shared" si="16"/>
        <v>39680</v>
      </c>
    </row>
    <row r="33" spans="1:45" ht="19.5" customHeight="1">
      <c r="A33" s="232"/>
      <c r="B33" s="236"/>
      <c r="C33" s="225" t="s">
        <v>109</v>
      </c>
      <c r="D33" s="226"/>
      <c r="E33" s="226"/>
      <c r="F33" s="226"/>
      <c r="G33" s="226"/>
      <c r="H33" s="226"/>
      <c r="I33" s="226"/>
      <c r="J33" s="227"/>
      <c r="K33" s="189">
        <v>250000</v>
      </c>
      <c r="L33" s="199"/>
      <c r="M33" s="189">
        <v>500000</v>
      </c>
      <c r="N33" s="190"/>
      <c r="O33" s="189">
        <v>1000000</v>
      </c>
      <c r="P33" s="190"/>
      <c r="Q33" s="8"/>
      <c r="R33" s="168">
        <v>45</v>
      </c>
      <c r="S33" s="150">
        <v>31.51</v>
      </c>
      <c r="T33" s="151">
        <v>27.4</v>
      </c>
      <c r="U33" s="143">
        <f t="shared" si="2"/>
        <v>7627.500000000001</v>
      </c>
      <c r="V33" s="144">
        <f t="shared" si="3"/>
        <v>6600</v>
      </c>
      <c r="W33" s="143">
        <f t="shared" si="2"/>
        <v>15255.000000000002</v>
      </c>
      <c r="X33" s="144">
        <f t="shared" si="3"/>
        <v>13200</v>
      </c>
      <c r="Y33" s="143">
        <f t="shared" si="2"/>
        <v>30510.000000000004</v>
      </c>
      <c r="Z33" s="144">
        <f t="shared" si="0"/>
        <v>26400</v>
      </c>
      <c r="AA33" s="152">
        <f t="shared" si="8"/>
        <v>3151.0000000000005</v>
      </c>
      <c r="AB33" s="153">
        <f t="shared" si="9"/>
        <v>2739.9999999999995</v>
      </c>
      <c r="AC33" s="145">
        <v>750</v>
      </c>
      <c r="AD33" s="145">
        <v>1500</v>
      </c>
      <c r="AE33" s="145">
        <v>2250</v>
      </c>
      <c r="AF33" s="146">
        <f t="shared" si="4"/>
        <v>4850</v>
      </c>
      <c r="AG33" s="147">
        <f t="shared" si="5"/>
        <v>3255</v>
      </c>
      <c r="AH33" s="145">
        <f t="shared" si="6"/>
        <v>9700</v>
      </c>
      <c r="AI33" s="145">
        <f t="shared" si="10"/>
        <v>6510</v>
      </c>
      <c r="AJ33" s="145">
        <f t="shared" si="7"/>
        <v>19400</v>
      </c>
      <c r="AK33" s="145">
        <f t="shared" si="11"/>
        <v>13020</v>
      </c>
      <c r="AL33" s="145">
        <v>970</v>
      </c>
      <c r="AM33" s="145">
        <v>651</v>
      </c>
      <c r="AN33" s="148">
        <f t="shared" si="17"/>
        <v>13227.5</v>
      </c>
      <c r="AO33" s="148">
        <f t="shared" si="12"/>
        <v>10605</v>
      </c>
      <c r="AP33" s="148">
        <f t="shared" si="13"/>
        <v>26455</v>
      </c>
      <c r="AQ33" s="148">
        <f t="shared" si="14"/>
        <v>21210</v>
      </c>
      <c r="AR33" s="148">
        <f t="shared" si="15"/>
        <v>52160</v>
      </c>
      <c r="AS33" s="149">
        <f t="shared" si="16"/>
        <v>41670</v>
      </c>
    </row>
    <row r="34" spans="1:45" ht="19.5" customHeight="1">
      <c r="A34" s="233"/>
      <c r="B34" s="214"/>
      <c r="C34" s="238"/>
      <c r="D34" s="226"/>
      <c r="E34" s="226"/>
      <c r="F34" s="226"/>
      <c r="G34" s="226"/>
      <c r="H34" s="226"/>
      <c r="I34" s="226"/>
      <c r="J34" s="227"/>
      <c r="K34" s="189"/>
      <c r="L34" s="199"/>
      <c r="M34" s="189"/>
      <c r="N34" s="190"/>
      <c r="O34" s="189"/>
      <c r="P34" s="190"/>
      <c r="Q34" s="8"/>
      <c r="R34" s="169">
        <v>46</v>
      </c>
      <c r="S34" s="150">
        <v>32.5</v>
      </c>
      <c r="T34" s="151">
        <v>28.3</v>
      </c>
      <c r="U34" s="143">
        <f t="shared" si="2"/>
        <v>7875</v>
      </c>
      <c r="V34" s="144">
        <f t="shared" si="3"/>
        <v>6825</v>
      </c>
      <c r="W34" s="143">
        <f t="shared" si="2"/>
        <v>15750</v>
      </c>
      <c r="X34" s="144">
        <f t="shared" si="3"/>
        <v>13650</v>
      </c>
      <c r="Y34" s="143">
        <f t="shared" si="2"/>
        <v>31500</v>
      </c>
      <c r="Z34" s="144">
        <f t="shared" si="0"/>
        <v>27300</v>
      </c>
      <c r="AA34" s="152">
        <f t="shared" si="8"/>
        <v>3250</v>
      </c>
      <c r="AB34" s="153">
        <f t="shared" si="9"/>
        <v>2830</v>
      </c>
      <c r="AC34" s="145">
        <v>750</v>
      </c>
      <c r="AD34" s="145">
        <v>1500</v>
      </c>
      <c r="AE34" s="145">
        <v>2250</v>
      </c>
      <c r="AF34" s="146">
        <f t="shared" si="4"/>
        <v>5290</v>
      </c>
      <c r="AG34" s="147">
        <f t="shared" si="5"/>
        <v>3600</v>
      </c>
      <c r="AH34" s="145">
        <f t="shared" si="6"/>
        <v>10580</v>
      </c>
      <c r="AI34" s="145">
        <f t="shared" si="10"/>
        <v>7200</v>
      </c>
      <c r="AJ34" s="145">
        <f t="shared" si="7"/>
        <v>21160</v>
      </c>
      <c r="AK34" s="145">
        <f t="shared" si="11"/>
        <v>14400</v>
      </c>
      <c r="AL34" s="147">
        <v>1058</v>
      </c>
      <c r="AM34" s="147">
        <v>720</v>
      </c>
      <c r="AN34" s="154">
        <f t="shared" si="17"/>
        <v>13915</v>
      </c>
      <c r="AO34" s="154">
        <f t="shared" si="12"/>
        <v>11175</v>
      </c>
      <c r="AP34" s="154">
        <f t="shared" si="13"/>
        <v>27830</v>
      </c>
      <c r="AQ34" s="154">
        <f t="shared" si="14"/>
        <v>22350</v>
      </c>
      <c r="AR34" s="154">
        <f t="shared" si="15"/>
        <v>54910</v>
      </c>
      <c r="AS34" s="155">
        <f t="shared" si="16"/>
        <v>43950</v>
      </c>
    </row>
    <row r="35" spans="1:45" ht="19.5" customHeight="1">
      <c r="A35" s="233"/>
      <c r="B35" s="214"/>
      <c r="C35" s="225" t="s">
        <v>110</v>
      </c>
      <c r="D35" s="226"/>
      <c r="E35" s="226"/>
      <c r="F35" s="226"/>
      <c r="G35" s="226"/>
      <c r="H35" s="226"/>
      <c r="I35" s="226"/>
      <c r="J35" s="227"/>
      <c r="K35" s="189">
        <v>250000</v>
      </c>
      <c r="L35" s="199"/>
      <c r="M35" s="189">
        <v>500000</v>
      </c>
      <c r="N35" s="190"/>
      <c r="O35" s="189">
        <v>1000000</v>
      </c>
      <c r="P35" s="190"/>
      <c r="Q35" s="8"/>
      <c r="R35" s="169">
        <v>47</v>
      </c>
      <c r="S35" s="150">
        <v>33.54</v>
      </c>
      <c r="T35" s="151">
        <v>29.24</v>
      </c>
      <c r="U35" s="143">
        <f t="shared" si="2"/>
        <v>8135</v>
      </c>
      <c r="V35" s="144">
        <f t="shared" si="3"/>
        <v>7059.999999999999</v>
      </c>
      <c r="W35" s="143">
        <f t="shared" si="2"/>
        <v>16270</v>
      </c>
      <c r="X35" s="144">
        <f t="shared" si="3"/>
        <v>14119.999999999998</v>
      </c>
      <c r="Y35" s="143">
        <f t="shared" si="2"/>
        <v>32540</v>
      </c>
      <c r="Z35" s="144">
        <f t="shared" si="0"/>
        <v>28239.999999999996</v>
      </c>
      <c r="AA35" s="152">
        <f t="shared" si="8"/>
        <v>3354</v>
      </c>
      <c r="AB35" s="153">
        <f t="shared" si="9"/>
        <v>2924</v>
      </c>
      <c r="AC35" s="145">
        <v>750</v>
      </c>
      <c r="AD35" s="145">
        <v>1500</v>
      </c>
      <c r="AE35" s="145">
        <v>2250</v>
      </c>
      <c r="AF35" s="146">
        <f t="shared" si="4"/>
        <v>5640</v>
      </c>
      <c r="AG35" s="147">
        <f t="shared" si="5"/>
        <v>3850</v>
      </c>
      <c r="AH35" s="145">
        <f t="shared" si="6"/>
        <v>11280</v>
      </c>
      <c r="AI35" s="145">
        <f t="shared" si="10"/>
        <v>7700</v>
      </c>
      <c r="AJ35" s="145">
        <f t="shared" si="7"/>
        <v>22560</v>
      </c>
      <c r="AK35" s="145">
        <f t="shared" si="11"/>
        <v>15400</v>
      </c>
      <c r="AL35" s="147">
        <v>1128</v>
      </c>
      <c r="AM35" s="147">
        <v>770</v>
      </c>
      <c r="AN35" s="154">
        <f t="shared" si="17"/>
        <v>14525</v>
      </c>
      <c r="AO35" s="154">
        <f t="shared" si="12"/>
        <v>11660</v>
      </c>
      <c r="AP35" s="154">
        <f t="shared" si="13"/>
        <v>29050</v>
      </c>
      <c r="AQ35" s="154">
        <f t="shared" si="14"/>
        <v>23320</v>
      </c>
      <c r="AR35" s="154">
        <f t="shared" si="15"/>
        <v>57350</v>
      </c>
      <c r="AS35" s="155">
        <f t="shared" si="16"/>
        <v>45890</v>
      </c>
    </row>
    <row r="36" spans="1:45" ht="19.5" customHeight="1">
      <c r="A36" s="234"/>
      <c r="B36" s="237"/>
      <c r="C36" s="228"/>
      <c r="D36" s="229"/>
      <c r="E36" s="229"/>
      <c r="F36" s="229"/>
      <c r="G36" s="229"/>
      <c r="H36" s="229"/>
      <c r="I36" s="229"/>
      <c r="J36" s="230"/>
      <c r="K36" s="197"/>
      <c r="L36" s="200"/>
      <c r="M36" s="197"/>
      <c r="N36" s="198"/>
      <c r="O36" s="197"/>
      <c r="P36" s="198"/>
      <c r="Q36" s="8"/>
      <c r="R36" s="169">
        <v>48</v>
      </c>
      <c r="S36" s="150">
        <v>34.63</v>
      </c>
      <c r="T36" s="151">
        <v>30.23</v>
      </c>
      <c r="U36" s="143">
        <f t="shared" si="2"/>
        <v>8407.5</v>
      </c>
      <c r="V36" s="144">
        <f t="shared" si="3"/>
        <v>7307.5</v>
      </c>
      <c r="W36" s="143">
        <f t="shared" si="2"/>
        <v>16815</v>
      </c>
      <c r="X36" s="144">
        <f t="shared" si="3"/>
        <v>14615</v>
      </c>
      <c r="Y36" s="143">
        <f t="shared" si="2"/>
        <v>33630</v>
      </c>
      <c r="Z36" s="144">
        <f t="shared" si="0"/>
        <v>29230</v>
      </c>
      <c r="AA36" s="152">
        <f t="shared" si="8"/>
        <v>3463</v>
      </c>
      <c r="AB36" s="153">
        <f t="shared" si="9"/>
        <v>3023</v>
      </c>
      <c r="AC36" s="145">
        <v>750</v>
      </c>
      <c r="AD36" s="145">
        <v>1500</v>
      </c>
      <c r="AE36" s="145">
        <v>2250</v>
      </c>
      <c r="AF36" s="146">
        <f t="shared" si="4"/>
        <v>6225</v>
      </c>
      <c r="AG36" s="147">
        <f t="shared" si="5"/>
        <v>4230</v>
      </c>
      <c r="AH36" s="145">
        <f t="shared" si="6"/>
        <v>12450</v>
      </c>
      <c r="AI36" s="145">
        <f t="shared" si="10"/>
        <v>8460</v>
      </c>
      <c r="AJ36" s="145">
        <f t="shared" si="7"/>
        <v>24900</v>
      </c>
      <c r="AK36" s="145">
        <f t="shared" si="11"/>
        <v>16920</v>
      </c>
      <c r="AL36" s="147">
        <v>1245</v>
      </c>
      <c r="AM36" s="147">
        <v>846</v>
      </c>
      <c r="AN36" s="154">
        <f t="shared" si="17"/>
        <v>15382.5</v>
      </c>
      <c r="AO36" s="154">
        <f t="shared" si="12"/>
        <v>12287.5</v>
      </c>
      <c r="AP36" s="154">
        <f t="shared" si="13"/>
        <v>30765</v>
      </c>
      <c r="AQ36" s="154">
        <f t="shared" si="14"/>
        <v>24575</v>
      </c>
      <c r="AR36" s="154">
        <f t="shared" si="15"/>
        <v>60780</v>
      </c>
      <c r="AS36" s="155">
        <f t="shared" si="16"/>
        <v>48400</v>
      </c>
    </row>
    <row r="37" spans="1:45" ht="19.5" customHeight="1">
      <c r="A37" s="125"/>
      <c r="B37" s="8"/>
      <c r="C37" s="15"/>
      <c r="D37" s="19"/>
      <c r="E37" s="19"/>
      <c r="F37" s="19"/>
      <c r="G37" s="33"/>
      <c r="H37" s="33"/>
      <c r="I37" s="8"/>
      <c r="J37" s="8"/>
      <c r="K37" s="8"/>
      <c r="L37" s="8"/>
      <c r="M37" s="8"/>
      <c r="N37" s="8"/>
      <c r="O37" s="8"/>
      <c r="P37" s="8"/>
      <c r="Q37" s="8"/>
      <c r="R37" s="169">
        <v>49</v>
      </c>
      <c r="S37" s="150">
        <v>35.77</v>
      </c>
      <c r="T37" s="151">
        <v>31.28</v>
      </c>
      <c r="U37" s="143">
        <f t="shared" si="2"/>
        <v>8692.5</v>
      </c>
      <c r="V37" s="144">
        <f t="shared" si="3"/>
        <v>7570</v>
      </c>
      <c r="W37" s="143">
        <f t="shared" si="2"/>
        <v>17385</v>
      </c>
      <c r="X37" s="144">
        <f t="shared" si="3"/>
        <v>15140</v>
      </c>
      <c r="Y37" s="143">
        <f t="shared" si="2"/>
        <v>34770</v>
      </c>
      <c r="Z37" s="144">
        <f t="shared" si="0"/>
        <v>30280</v>
      </c>
      <c r="AA37" s="152">
        <f t="shared" si="8"/>
        <v>3577.0000000000005</v>
      </c>
      <c r="AB37" s="153">
        <f t="shared" si="9"/>
        <v>3128</v>
      </c>
      <c r="AC37" s="145">
        <v>750</v>
      </c>
      <c r="AD37" s="145">
        <v>1500</v>
      </c>
      <c r="AE37" s="145">
        <v>2250</v>
      </c>
      <c r="AF37" s="146">
        <f t="shared" si="4"/>
        <v>6865</v>
      </c>
      <c r="AG37" s="147">
        <f t="shared" si="5"/>
        <v>4645</v>
      </c>
      <c r="AH37" s="145">
        <f t="shared" si="6"/>
        <v>13730</v>
      </c>
      <c r="AI37" s="145">
        <f t="shared" si="10"/>
        <v>9290</v>
      </c>
      <c r="AJ37" s="145">
        <f t="shared" si="7"/>
        <v>27460</v>
      </c>
      <c r="AK37" s="145">
        <f t="shared" si="11"/>
        <v>18580</v>
      </c>
      <c r="AL37" s="147">
        <v>1373</v>
      </c>
      <c r="AM37" s="147">
        <v>929</v>
      </c>
      <c r="AN37" s="154">
        <f t="shared" si="17"/>
        <v>16307.5</v>
      </c>
      <c r="AO37" s="154">
        <f t="shared" si="12"/>
        <v>12965</v>
      </c>
      <c r="AP37" s="154">
        <f t="shared" si="13"/>
        <v>32615</v>
      </c>
      <c r="AQ37" s="154">
        <f t="shared" si="14"/>
        <v>25930</v>
      </c>
      <c r="AR37" s="154">
        <f t="shared" si="15"/>
        <v>64480</v>
      </c>
      <c r="AS37" s="155">
        <f t="shared" si="16"/>
        <v>51110</v>
      </c>
    </row>
    <row r="38" spans="1:45" ht="19.5" customHeight="1">
      <c r="A38" s="125"/>
      <c r="B38" s="8"/>
      <c r="C38" s="110">
        <v>1</v>
      </c>
      <c r="D38" s="213" t="s">
        <v>101</v>
      </c>
      <c r="E38" s="214"/>
      <c r="F38" s="214"/>
      <c r="G38" s="214"/>
      <c r="H38" s="109"/>
      <c r="I38" s="109"/>
      <c r="J38" s="106"/>
      <c r="K38" s="100"/>
      <c r="L38" s="101"/>
      <c r="M38" s="101"/>
      <c r="N38" s="101"/>
      <c r="O38" s="8"/>
      <c r="P38" s="8"/>
      <c r="Q38" s="8"/>
      <c r="R38" s="169">
        <v>50</v>
      </c>
      <c r="S38" s="150">
        <v>36.98</v>
      </c>
      <c r="T38" s="151">
        <v>32.37</v>
      </c>
      <c r="U38" s="143">
        <f t="shared" si="2"/>
        <v>8995</v>
      </c>
      <c r="V38" s="144">
        <f t="shared" si="3"/>
        <v>7842.499999999999</v>
      </c>
      <c r="W38" s="143">
        <f t="shared" si="2"/>
        <v>17990</v>
      </c>
      <c r="X38" s="144">
        <f t="shared" si="3"/>
        <v>15684.999999999998</v>
      </c>
      <c r="Y38" s="143">
        <f t="shared" si="2"/>
        <v>35980</v>
      </c>
      <c r="Z38" s="144">
        <f t="shared" si="0"/>
        <v>31369.999999999996</v>
      </c>
      <c r="AA38" s="152">
        <f t="shared" si="8"/>
        <v>3698</v>
      </c>
      <c r="AB38" s="153">
        <f t="shared" si="9"/>
        <v>3236.9999999999995</v>
      </c>
      <c r="AC38" s="145">
        <v>750</v>
      </c>
      <c r="AD38" s="145">
        <v>1500</v>
      </c>
      <c r="AE38" s="145">
        <v>2250</v>
      </c>
      <c r="AF38" s="146">
        <f t="shared" si="4"/>
        <v>5620</v>
      </c>
      <c r="AG38" s="147">
        <f t="shared" si="5"/>
        <v>4645</v>
      </c>
      <c r="AH38" s="145">
        <f t="shared" si="6"/>
        <v>11240</v>
      </c>
      <c r="AI38" s="145">
        <f t="shared" si="10"/>
        <v>9290</v>
      </c>
      <c r="AJ38" s="145">
        <f t="shared" si="7"/>
        <v>22480</v>
      </c>
      <c r="AK38" s="145">
        <f t="shared" si="11"/>
        <v>18580</v>
      </c>
      <c r="AL38" s="147">
        <v>1124</v>
      </c>
      <c r="AM38" s="147">
        <v>929</v>
      </c>
      <c r="AN38" s="154">
        <f t="shared" si="17"/>
        <v>15365</v>
      </c>
      <c r="AO38" s="154">
        <f t="shared" si="12"/>
        <v>13237.5</v>
      </c>
      <c r="AP38" s="154">
        <f t="shared" si="13"/>
        <v>30730</v>
      </c>
      <c r="AQ38" s="154">
        <f t="shared" si="14"/>
        <v>26475</v>
      </c>
      <c r="AR38" s="154">
        <f t="shared" si="15"/>
        <v>60710</v>
      </c>
      <c r="AS38" s="155">
        <f t="shared" si="16"/>
        <v>52200</v>
      </c>
    </row>
    <row r="39" spans="1:45" ht="19.5" customHeight="1">
      <c r="A39" s="215" t="s">
        <v>100</v>
      </c>
      <c r="B39" s="216"/>
      <c r="C39" s="110">
        <v>2</v>
      </c>
      <c r="D39" s="213" t="s">
        <v>102</v>
      </c>
      <c r="E39" s="214"/>
      <c r="F39" s="214"/>
      <c r="G39" s="214"/>
      <c r="H39" s="109"/>
      <c r="I39" s="109"/>
      <c r="J39" s="107"/>
      <c r="K39" s="37"/>
      <c r="L39" s="101"/>
      <c r="M39" s="101"/>
      <c r="N39" s="101"/>
      <c r="O39" s="8"/>
      <c r="P39" s="8"/>
      <c r="Q39" s="8"/>
      <c r="R39" s="168">
        <v>51</v>
      </c>
      <c r="S39" s="150">
        <v>40.45</v>
      </c>
      <c r="T39" s="151">
        <v>35.5</v>
      </c>
      <c r="U39" s="143">
        <f t="shared" si="2"/>
        <v>9862.500000000002</v>
      </c>
      <c r="V39" s="144">
        <f t="shared" si="3"/>
        <v>8625</v>
      </c>
      <c r="W39" s="143">
        <f t="shared" si="2"/>
        <v>19725.000000000004</v>
      </c>
      <c r="X39" s="144">
        <f t="shared" si="3"/>
        <v>17250</v>
      </c>
      <c r="Y39" s="143">
        <f t="shared" si="2"/>
        <v>39450.00000000001</v>
      </c>
      <c r="Z39" s="144">
        <f t="shared" si="0"/>
        <v>34500</v>
      </c>
      <c r="AA39" s="152">
        <f t="shared" si="8"/>
        <v>4045</v>
      </c>
      <c r="AB39" s="153">
        <f t="shared" si="9"/>
        <v>3549.9999999999995</v>
      </c>
      <c r="AC39" s="145">
        <v>750</v>
      </c>
      <c r="AD39" s="145">
        <v>1500</v>
      </c>
      <c r="AE39" s="145">
        <v>2250</v>
      </c>
      <c r="AF39" s="146">
        <f t="shared" si="4"/>
        <v>6935</v>
      </c>
      <c r="AG39" s="147">
        <f t="shared" si="5"/>
        <v>5195</v>
      </c>
      <c r="AH39" s="145">
        <f t="shared" si="6"/>
        <v>13870</v>
      </c>
      <c r="AI39" s="145">
        <f t="shared" si="10"/>
        <v>10390</v>
      </c>
      <c r="AJ39" s="145">
        <f t="shared" si="7"/>
        <v>27740</v>
      </c>
      <c r="AK39" s="145">
        <f t="shared" si="11"/>
        <v>20780</v>
      </c>
      <c r="AL39" s="145">
        <v>1387</v>
      </c>
      <c r="AM39" s="145">
        <v>1039</v>
      </c>
      <c r="AN39" s="148">
        <f t="shared" si="17"/>
        <v>17547.5</v>
      </c>
      <c r="AO39" s="148">
        <f t="shared" si="12"/>
        <v>14570</v>
      </c>
      <c r="AP39" s="148">
        <f t="shared" si="13"/>
        <v>35095</v>
      </c>
      <c r="AQ39" s="148">
        <f t="shared" si="14"/>
        <v>29140</v>
      </c>
      <c r="AR39" s="148">
        <f t="shared" si="15"/>
        <v>69440</v>
      </c>
      <c r="AS39" s="149">
        <f t="shared" si="16"/>
        <v>57530</v>
      </c>
    </row>
    <row r="40" spans="1:45" ht="19.5" customHeight="1">
      <c r="A40" s="217"/>
      <c r="B40" s="218"/>
      <c r="C40" s="110">
        <v>3</v>
      </c>
      <c r="D40" s="213" t="s">
        <v>103</v>
      </c>
      <c r="E40" s="214"/>
      <c r="F40" s="214"/>
      <c r="G40" s="214"/>
      <c r="H40" s="111"/>
      <c r="I40" s="112"/>
      <c r="J40" s="73"/>
      <c r="K40" s="8"/>
      <c r="L40" s="8"/>
      <c r="M40" s="8"/>
      <c r="N40" s="8"/>
      <c r="O40" s="8"/>
      <c r="P40" s="8"/>
      <c r="Q40" s="8"/>
      <c r="R40" s="168">
        <v>52</v>
      </c>
      <c r="S40" s="150">
        <v>41.88</v>
      </c>
      <c r="T40" s="151">
        <v>36.8</v>
      </c>
      <c r="U40" s="143">
        <f t="shared" si="2"/>
        <v>10220</v>
      </c>
      <c r="V40" s="144">
        <f t="shared" si="3"/>
        <v>8950</v>
      </c>
      <c r="W40" s="143">
        <f t="shared" si="2"/>
        <v>20440</v>
      </c>
      <c r="X40" s="144">
        <f t="shared" si="3"/>
        <v>17900</v>
      </c>
      <c r="Y40" s="143">
        <f t="shared" si="2"/>
        <v>40880</v>
      </c>
      <c r="Z40" s="144">
        <f t="shared" si="0"/>
        <v>35800</v>
      </c>
      <c r="AA40" s="152">
        <f t="shared" si="8"/>
        <v>4188</v>
      </c>
      <c r="AB40" s="153">
        <f t="shared" si="9"/>
        <v>3680</v>
      </c>
      <c r="AC40" s="145">
        <v>750</v>
      </c>
      <c r="AD40" s="145">
        <v>1500</v>
      </c>
      <c r="AE40" s="145">
        <v>2250</v>
      </c>
      <c r="AF40" s="146">
        <f t="shared" si="4"/>
        <v>8245</v>
      </c>
      <c r="AG40" s="147">
        <f t="shared" si="5"/>
        <v>5770</v>
      </c>
      <c r="AH40" s="145">
        <f t="shared" si="6"/>
        <v>16490</v>
      </c>
      <c r="AI40" s="145">
        <f t="shared" si="10"/>
        <v>11540</v>
      </c>
      <c r="AJ40" s="145">
        <f t="shared" si="7"/>
        <v>32980</v>
      </c>
      <c r="AK40" s="145">
        <f t="shared" si="11"/>
        <v>23080</v>
      </c>
      <c r="AL40" s="145">
        <v>1649</v>
      </c>
      <c r="AM40" s="145">
        <v>1154</v>
      </c>
      <c r="AN40" s="148">
        <f t="shared" si="17"/>
        <v>19215</v>
      </c>
      <c r="AO40" s="148">
        <f t="shared" si="12"/>
        <v>15470</v>
      </c>
      <c r="AP40" s="148">
        <f t="shared" si="13"/>
        <v>38430</v>
      </c>
      <c r="AQ40" s="148">
        <f t="shared" si="14"/>
        <v>30940</v>
      </c>
      <c r="AR40" s="148">
        <f t="shared" si="15"/>
        <v>76110</v>
      </c>
      <c r="AS40" s="149">
        <f t="shared" si="16"/>
        <v>61130</v>
      </c>
    </row>
    <row r="41" spans="1:45" ht="19.5" customHeight="1">
      <c r="A41" s="125"/>
      <c r="B41" s="108"/>
      <c r="C41" s="110">
        <v>4</v>
      </c>
      <c r="D41" s="213" t="s">
        <v>105</v>
      </c>
      <c r="E41" s="214"/>
      <c r="F41" s="214"/>
      <c r="G41" s="214"/>
      <c r="H41" s="111"/>
      <c r="I41" s="112"/>
      <c r="J41" s="73"/>
      <c r="K41" s="8"/>
      <c r="L41" s="8"/>
      <c r="M41" s="8"/>
      <c r="N41" s="8"/>
      <c r="O41" s="8"/>
      <c r="P41" s="8"/>
      <c r="Q41" s="8"/>
      <c r="R41" s="168">
        <v>53</v>
      </c>
      <c r="S41" s="150">
        <v>43.41</v>
      </c>
      <c r="T41" s="151">
        <v>38.16</v>
      </c>
      <c r="U41" s="143">
        <f t="shared" si="2"/>
        <v>10602.499999999998</v>
      </c>
      <c r="V41" s="144">
        <f t="shared" si="3"/>
        <v>9290</v>
      </c>
      <c r="W41" s="143">
        <f t="shared" si="2"/>
        <v>21204.999999999996</v>
      </c>
      <c r="X41" s="144">
        <f t="shared" si="3"/>
        <v>18580</v>
      </c>
      <c r="Y41" s="143">
        <f t="shared" si="2"/>
        <v>42409.99999999999</v>
      </c>
      <c r="Z41" s="144">
        <f t="shared" si="0"/>
        <v>37160</v>
      </c>
      <c r="AA41" s="152">
        <f t="shared" si="8"/>
        <v>4341</v>
      </c>
      <c r="AB41" s="153">
        <f t="shared" si="9"/>
        <v>3816</v>
      </c>
      <c r="AC41" s="145">
        <v>750</v>
      </c>
      <c r="AD41" s="145">
        <v>1500</v>
      </c>
      <c r="AE41" s="145">
        <v>2250</v>
      </c>
      <c r="AF41" s="146">
        <f t="shared" si="4"/>
        <v>9660</v>
      </c>
      <c r="AG41" s="147">
        <f t="shared" si="5"/>
        <v>6445</v>
      </c>
      <c r="AH41" s="145">
        <f t="shared" si="6"/>
        <v>19320</v>
      </c>
      <c r="AI41" s="145">
        <f t="shared" si="10"/>
        <v>12890</v>
      </c>
      <c r="AJ41" s="145">
        <f t="shared" si="7"/>
        <v>38640</v>
      </c>
      <c r="AK41" s="145">
        <f t="shared" si="11"/>
        <v>25780</v>
      </c>
      <c r="AL41" s="145">
        <v>1932</v>
      </c>
      <c r="AM41" s="145">
        <v>1289</v>
      </c>
      <c r="AN41" s="148">
        <f t="shared" si="17"/>
        <v>21012.5</v>
      </c>
      <c r="AO41" s="148">
        <f t="shared" si="12"/>
        <v>16485</v>
      </c>
      <c r="AP41" s="148">
        <f t="shared" si="13"/>
        <v>42025</v>
      </c>
      <c r="AQ41" s="148">
        <f t="shared" si="14"/>
        <v>32970</v>
      </c>
      <c r="AR41" s="148">
        <f t="shared" si="15"/>
        <v>83300</v>
      </c>
      <c r="AS41" s="149">
        <f t="shared" si="16"/>
        <v>65190</v>
      </c>
    </row>
    <row r="42" spans="1:45" ht="19.5" customHeight="1">
      <c r="A42" s="125"/>
      <c r="B42" s="19"/>
      <c r="C42" s="110">
        <v>5</v>
      </c>
      <c r="D42" s="213" t="s">
        <v>104</v>
      </c>
      <c r="E42" s="214"/>
      <c r="F42" s="214"/>
      <c r="G42" s="214"/>
      <c r="H42" s="111"/>
      <c r="I42" s="112"/>
      <c r="J42" s="8"/>
      <c r="K42" s="8"/>
      <c r="L42" s="8"/>
      <c r="M42" s="8"/>
      <c r="N42" s="8"/>
      <c r="O42" s="8"/>
      <c r="P42" s="8"/>
      <c r="Q42" s="8"/>
      <c r="R42" s="168">
        <v>54</v>
      </c>
      <c r="S42" s="150">
        <v>45.04</v>
      </c>
      <c r="T42" s="151">
        <v>39.61</v>
      </c>
      <c r="U42" s="143">
        <f t="shared" si="2"/>
        <v>11009.999999999998</v>
      </c>
      <c r="V42" s="144">
        <f t="shared" si="3"/>
        <v>9652.5</v>
      </c>
      <c r="W42" s="143">
        <f t="shared" si="2"/>
        <v>22019.999999999996</v>
      </c>
      <c r="X42" s="144">
        <f t="shared" si="3"/>
        <v>19305</v>
      </c>
      <c r="Y42" s="143">
        <f t="shared" si="2"/>
        <v>44039.99999999999</v>
      </c>
      <c r="Z42" s="144">
        <f t="shared" si="0"/>
        <v>38610</v>
      </c>
      <c r="AA42" s="152">
        <f t="shared" si="8"/>
        <v>4504</v>
      </c>
      <c r="AB42" s="153">
        <f t="shared" si="9"/>
        <v>3961</v>
      </c>
      <c r="AC42" s="145">
        <v>750</v>
      </c>
      <c r="AD42" s="145">
        <v>1500</v>
      </c>
      <c r="AE42" s="145">
        <v>2250</v>
      </c>
      <c r="AF42" s="146">
        <f t="shared" si="4"/>
        <v>11175</v>
      </c>
      <c r="AG42" s="147">
        <f t="shared" si="5"/>
        <v>7215</v>
      </c>
      <c r="AH42" s="145">
        <f t="shared" si="6"/>
        <v>22350</v>
      </c>
      <c r="AI42" s="145">
        <f t="shared" si="10"/>
        <v>14430</v>
      </c>
      <c r="AJ42" s="145">
        <f t="shared" si="7"/>
        <v>44700</v>
      </c>
      <c r="AK42" s="145">
        <f t="shared" si="11"/>
        <v>28860</v>
      </c>
      <c r="AL42" s="145">
        <v>2235</v>
      </c>
      <c r="AM42" s="145">
        <v>1443</v>
      </c>
      <c r="AN42" s="148">
        <f t="shared" si="17"/>
        <v>22935</v>
      </c>
      <c r="AO42" s="148">
        <f t="shared" si="12"/>
        <v>17617.5</v>
      </c>
      <c r="AP42" s="148">
        <f t="shared" si="13"/>
        <v>45870</v>
      </c>
      <c r="AQ42" s="148">
        <f t="shared" si="14"/>
        <v>35235</v>
      </c>
      <c r="AR42" s="148">
        <f t="shared" si="15"/>
        <v>90990</v>
      </c>
      <c r="AS42" s="149">
        <f t="shared" si="16"/>
        <v>69720</v>
      </c>
    </row>
    <row r="43" spans="1:45" ht="19.5" customHeight="1" thickBot="1">
      <c r="A43" s="126"/>
      <c r="B43" s="127"/>
      <c r="C43" s="128"/>
      <c r="D43" s="129"/>
      <c r="E43" s="130"/>
      <c r="F43" s="131" t="s">
        <v>99</v>
      </c>
      <c r="G43" s="127" t="s">
        <v>115</v>
      </c>
      <c r="H43" s="128"/>
      <c r="I43" s="129"/>
      <c r="J43" s="130"/>
      <c r="K43" s="130"/>
      <c r="L43" s="130"/>
      <c r="M43" s="130"/>
      <c r="N43" s="130"/>
      <c r="O43" s="130"/>
      <c r="P43" s="130"/>
      <c r="Q43" s="130"/>
      <c r="R43" s="170">
        <v>55</v>
      </c>
      <c r="S43" s="156">
        <v>46.79</v>
      </c>
      <c r="T43" s="157">
        <v>41.15</v>
      </c>
      <c r="U43" s="158">
        <f t="shared" si="2"/>
        <v>11447.5</v>
      </c>
      <c r="V43" s="159">
        <f t="shared" si="3"/>
        <v>10037.5</v>
      </c>
      <c r="W43" s="158">
        <f t="shared" si="2"/>
        <v>22895</v>
      </c>
      <c r="X43" s="159">
        <f t="shared" si="3"/>
        <v>20075</v>
      </c>
      <c r="Y43" s="158">
        <f t="shared" si="2"/>
        <v>45790</v>
      </c>
      <c r="Z43" s="159">
        <f t="shared" si="0"/>
        <v>40150</v>
      </c>
      <c r="AA43" s="160">
        <f t="shared" si="8"/>
        <v>4679</v>
      </c>
      <c r="AB43" s="161">
        <f t="shared" si="9"/>
        <v>4115</v>
      </c>
      <c r="AC43" s="162">
        <v>750</v>
      </c>
      <c r="AD43" s="162">
        <v>1500</v>
      </c>
      <c r="AE43" s="162">
        <v>2250</v>
      </c>
      <c r="AF43" s="163">
        <f t="shared" si="4"/>
        <v>12725</v>
      </c>
      <c r="AG43" s="164">
        <f t="shared" si="5"/>
        <v>8035.000000000001</v>
      </c>
      <c r="AH43" s="162">
        <f t="shared" si="6"/>
        <v>25450</v>
      </c>
      <c r="AI43" s="162">
        <f t="shared" si="10"/>
        <v>16070.000000000002</v>
      </c>
      <c r="AJ43" s="162">
        <f t="shared" si="7"/>
        <v>50900</v>
      </c>
      <c r="AK43" s="162">
        <f t="shared" si="11"/>
        <v>32140.000000000004</v>
      </c>
      <c r="AL43" s="162">
        <v>2545</v>
      </c>
      <c r="AM43" s="162">
        <v>1607</v>
      </c>
      <c r="AN43" s="165">
        <f t="shared" si="17"/>
        <v>24922.5</v>
      </c>
      <c r="AO43" s="165">
        <f t="shared" si="12"/>
        <v>18822.5</v>
      </c>
      <c r="AP43" s="165">
        <f t="shared" si="13"/>
        <v>49845</v>
      </c>
      <c r="AQ43" s="165">
        <f t="shared" si="14"/>
        <v>37645</v>
      </c>
      <c r="AR43" s="165">
        <f t="shared" si="15"/>
        <v>98940</v>
      </c>
      <c r="AS43" s="166">
        <f t="shared" si="16"/>
        <v>74540</v>
      </c>
    </row>
    <row r="44" spans="2:39" ht="23.25">
      <c r="B44" s="19"/>
      <c r="C44" s="19"/>
      <c r="D44" s="17"/>
      <c r="E44" s="17"/>
      <c r="F44" s="17"/>
      <c r="G44" s="18"/>
      <c r="H44" s="18"/>
      <c r="S44" s="117"/>
      <c r="T44" s="118"/>
      <c r="U44" s="30"/>
      <c r="V44" s="30"/>
      <c r="W44" s="30"/>
      <c r="X44" s="30"/>
      <c r="Y44" s="30"/>
      <c r="Z44" s="30"/>
      <c r="AA44" s="30"/>
      <c r="AB44" s="30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2:39" ht="23.25">
      <c r="B45" s="19"/>
      <c r="C45" s="19"/>
      <c r="D45" s="17"/>
      <c r="E45" s="17"/>
      <c r="F45" s="17"/>
      <c r="G45" s="18"/>
      <c r="H45" s="18"/>
      <c r="S45" s="117"/>
      <c r="T45" s="118"/>
      <c r="U45" s="30"/>
      <c r="V45" s="30"/>
      <c r="W45" s="30"/>
      <c r="X45" s="30"/>
      <c r="Y45" s="30"/>
      <c r="Z45" s="30"/>
      <c r="AA45" s="30"/>
      <c r="AB45" s="30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2:39" ht="23.25">
      <c r="B46" s="17"/>
      <c r="C46" s="17"/>
      <c r="D46" s="17"/>
      <c r="E46" s="17"/>
      <c r="F46" s="17"/>
      <c r="G46" s="18"/>
      <c r="H46" s="18"/>
      <c r="S46" s="117"/>
      <c r="T46" s="118"/>
      <c r="U46" s="30"/>
      <c r="V46" s="30"/>
      <c r="W46" s="30"/>
      <c r="X46" s="30"/>
      <c r="Y46" s="30"/>
      <c r="Z46" s="30"/>
      <c r="AA46" s="30"/>
      <c r="AB46" s="30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2:39" ht="23.25">
      <c r="B47" s="17"/>
      <c r="C47" s="17"/>
      <c r="D47" s="17"/>
      <c r="E47" s="17"/>
      <c r="F47" s="17"/>
      <c r="G47" s="17"/>
      <c r="H47" s="17"/>
      <c r="S47" s="117"/>
      <c r="T47" s="118"/>
      <c r="U47" s="30"/>
      <c r="V47" s="30"/>
      <c r="W47" s="30"/>
      <c r="X47" s="30"/>
      <c r="Y47" s="30"/>
      <c r="Z47" s="30"/>
      <c r="AA47" s="30"/>
      <c r="AB47" s="30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2:39" ht="23.25">
      <c r="B48" s="17"/>
      <c r="C48" s="17"/>
      <c r="D48" s="17"/>
      <c r="E48" s="17"/>
      <c r="F48" s="17"/>
      <c r="G48" s="17"/>
      <c r="H48" s="1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:39" ht="23.25">
      <c r="B49" s="17"/>
      <c r="C49" s="17"/>
      <c r="D49" s="17"/>
      <c r="E49" s="17"/>
      <c r="F49" s="17"/>
      <c r="G49" s="17"/>
      <c r="H49" s="1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:39" ht="23.25">
      <c r="B50" s="17"/>
      <c r="C50" s="17"/>
      <c r="D50" s="17"/>
      <c r="E50" s="17"/>
      <c r="F50" s="17"/>
      <c r="G50" s="17"/>
      <c r="H50" s="1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:39" ht="23.25">
      <c r="B51" s="17"/>
      <c r="C51" s="17"/>
      <c r="D51" s="17"/>
      <c r="E51" s="17"/>
      <c r="F51" s="17"/>
      <c r="G51" s="17"/>
      <c r="H51" s="1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:39" ht="23.25">
      <c r="B52" s="17"/>
      <c r="C52" s="17"/>
      <c r="D52" s="17"/>
      <c r="E52" s="17"/>
      <c r="F52" s="17"/>
      <c r="G52" s="17"/>
      <c r="H52" s="1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:39" ht="23.25">
      <c r="B53" s="17"/>
      <c r="C53" s="17"/>
      <c r="D53" s="17"/>
      <c r="E53" s="17"/>
      <c r="F53" s="17"/>
      <c r="G53" s="17"/>
      <c r="H53" s="1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39" ht="23.25">
      <c r="B54" s="17"/>
      <c r="C54" s="17"/>
      <c r="D54" s="17"/>
      <c r="E54" s="17"/>
      <c r="F54" s="17"/>
      <c r="G54" s="17"/>
      <c r="H54" s="17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ht="23.25">
      <c r="B55" s="17"/>
      <c r="C55" s="17"/>
      <c r="D55" s="17"/>
      <c r="E55" s="17"/>
      <c r="F55" s="17"/>
      <c r="G55" s="17"/>
      <c r="H55" s="17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:39" ht="23.25">
      <c r="B56" s="17"/>
      <c r="C56" s="17"/>
      <c r="D56" s="17"/>
      <c r="E56" s="17"/>
      <c r="F56" s="17"/>
      <c r="G56" s="17"/>
      <c r="H56" s="1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:39" ht="23.25">
      <c r="B57" s="17"/>
      <c r="C57" s="17"/>
      <c r="D57" s="17"/>
      <c r="E57" s="17"/>
      <c r="F57" s="17"/>
      <c r="G57" s="17"/>
      <c r="H57" s="17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:39" ht="23.25">
      <c r="B58" s="17"/>
      <c r="C58" s="17"/>
      <c r="D58" s="17"/>
      <c r="E58" s="17"/>
      <c r="F58" s="17"/>
      <c r="G58" s="17"/>
      <c r="H58" s="1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:39" ht="23.25">
      <c r="B59" s="17"/>
      <c r="C59" s="17"/>
      <c r="D59" s="17"/>
      <c r="E59" s="17"/>
      <c r="F59" s="17"/>
      <c r="G59" s="17"/>
      <c r="H59" s="17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:39" ht="23.25">
      <c r="B60" s="17"/>
      <c r="C60" s="17"/>
      <c r="D60" s="17"/>
      <c r="E60" s="17"/>
      <c r="F60" s="17"/>
      <c r="G60" s="17"/>
      <c r="H60" s="17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:39" ht="23.25">
      <c r="B61" s="17"/>
      <c r="C61" s="17"/>
      <c r="D61" s="17"/>
      <c r="E61" s="17"/>
      <c r="F61" s="17"/>
      <c r="G61" s="17"/>
      <c r="H61" s="17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:39" ht="23.25">
      <c r="B62" s="17"/>
      <c r="C62" s="17"/>
      <c r="D62" s="17"/>
      <c r="E62" s="17"/>
      <c r="F62" s="17"/>
      <c r="G62" s="17"/>
      <c r="H62" s="17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:39" ht="23.25">
      <c r="B63" s="17"/>
      <c r="C63" s="17"/>
      <c r="D63" s="17"/>
      <c r="E63" s="17"/>
      <c r="F63" s="17"/>
      <c r="G63" s="17"/>
      <c r="H63" s="17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:39" ht="23.25">
      <c r="B64" s="17"/>
      <c r="C64" s="17"/>
      <c r="D64" s="17"/>
      <c r="E64" s="17"/>
      <c r="F64" s="17"/>
      <c r="G64" s="17"/>
      <c r="H64" s="17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:39" ht="23.25">
      <c r="B65" s="17"/>
      <c r="C65" s="17"/>
      <c r="D65" s="17"/>
      <c r="E65" s="17"/>
      <c r="F65" s="17"/>
      <c r="G65" s="17"/>
      <c r="H65" s="17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:39" ht="23.25">
      <c r="B66" s="17"/>
      <c r="C66" s="17"/>
      <c r="D66" s="17"/>
      <c r="E66" s="17"/>
      <c r="F66" s="17"/>
      <c r="G66" s="17"/>
      <c r="H66" s="17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:39" ht="23.25">
      <c r="B67" s="17"/>
      <c r="C67" s="17"/>
      <c r="D67" s="17"/>
      <c r="E67" s="17"/>
      <c r="F67" s="17"/>
      <c r="G67" s="17"/>
      <c r="H67" s="17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1:39" ht="23.25"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1:39" ht="23.25"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1:39" ht="23.25"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1:39" ht="23.25"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1:39" ht="23.25"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1:39" ht="23.25"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1:39" ht="23.25"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1:39" ht="23.25"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1:39" ht="23.25"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1:39" ht="23.25"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1:39" ht="23.25"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1:39" ht="23.25"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1:39" ht="23.25"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1:39" ht="23.25"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1:39" ht="23.25"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1:39" ht="23.25"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1:39" ht="23.25"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1:39" ht="23.25"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1:39" ht="23.25"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1:39" ht="23.25"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1:39" ht="23.25"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1:39" ht="23.25"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1:39" ht="23.25"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1:39" ht="23.25"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</sheetData>
  <mergeCells count="74">
    <mergeCell ref="A3:B4"/>
    <mergeCell ref="A5:B5"/>
    <mergeCell ref="M6:O6"/>
    <mergeCell ref="AP2:AQ2"/>
    <mergeCell ref="AH4:AI4"/>
    <mergeCell ref="AL3:AM3"/>
    <mergeCell ref="AL4:AM4"/>
    <mergeCell ref="AA3:AB3"/>
    <mergeCell ref="AF3:AG3"/>
    <mergeCell ref="AF4:AG4"/>
    <mergeCell ref="K15:L16"/>
    <mergeCell ref="K10:L12"/>
    <mergeCell ref="C22:J23"/>
    <mergeCell ref="C24:J25"/>
    <mergeCell ref="C13:J14"/>
    <mergeCell ref="C15:J16"/>
    <mergeCell ref="C17:J18"/>
    <mergeCell ref="A10:J12"/>
    <mergeCell ref="K17:L18"/>
    <mergeCell ref="K22:L23"/>
    <mergeCell ref="C26:J26"/>
    <mergeCell ref="A6:B6"/>
    <mergeCell ref="C19:J19"/>
    <mergeCell ref="A20:A26"/>
    <mergeCell ref="B20:B26"/>
    <mergeCell ref="C20:J21"/>
    <mergeCell ref="B13:B19"/>
    <mergeCell ref="A13:A19"/>
    <mergeCell ref="C33:J34"/>
    <mergeCell ref="C27:J28"/>
    <mergeCell ref="C29:J30"/>
    <mergeCell ref="C31:J32"/>
    <mergeCell ref="D41:G41"/>
    <mergeCell ref="D42:G42"/>
    <mergeCell ref="A39:B40"/>
    <mergeCell ref="A1:P2"/>
    <mergeCell ref="D38:G38"/>
    <mergeCell ref="D39:G39"/>
    <mergeCell ref="D40:G40"/>
    <mergeCell ref="C35:J36"/>
    <mergeCell ref="A27:A36"/>
    <mergeCell ref="B27:B36"/>
    <mergeCell ref="AJ3:AK3"/>
    <mergeCell ref="AJ4:AK4"/>
    <mergeCell ref="AR2:AS2"/>
    <mergeCell ref="R1:AS1"/>
    <mergeCell ref="AH3:AI3"/>
    <mergeCell ref="AN2:AO2"/>
    <mergeCell ref="W3:X3"/>
    <mergeCell ref="U3:V3"/>
    <mergeCell ref="Y3:Z3"/>
    <mergeCell ref="K24:L25"/>
    <mergeCell ref="K29:L30"/>
    <mergeCell ref="K31:L32"/>
    <mergeCell ref="K33:L34"/>
    <mergeCell ref="K35:L36"/>
    <mergeCell ref="M29:N30"/>
    <mergeCell ref="M31:N32"/>
    <mergeCell ref="M33:N34"/>
    <mergeCell ref="M35:N36"/>
    <mergeCell ref="M22:N23"/>
    <mergeCell ref="M24:N25"/>
    <mergeCell ref="O22:P23"/>
    <mergeCell ref="O24:P25"/>
    <mergeCell ref="O29:P30"/>
    <mergeCell ref="O31:P32"/>
    <mergeCell ref="O33:P34"/>
    <mergeCell ref="O35:P36"/>
    <mergeCell ref="M15:N16"/>
    <mergeCell ref="M17:N18"/>
    <mergeCell ref="M10:N12"/>
    <mergeCell ref="O10:P12"/>
    <mergeCell ref="O15:P16"/>
    <mergeCell ref="O17:P18"/>
  </mergeCells>
  <printOptions horizontalCentered="1" verticalCentered="1"/>
  <pageMargins left="0" right="0" top="0" bottom="0.196850393700787" header="0" footer="0"/>
  <pageSetup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</dc:creator>
  <cp:keywords/>
  <dc:description/>
  <cp:lastModifiedBy>User</cp:lastModifiedBy>
  <cp:lastPrinted>2008-07-06T06:48:01Z</cp:lastPrinted>
  <dcterms:created xsi:type="dcterms:W3CDTF">2006-12-12T07:51:24Z</dcterms:created>
  <dcterms:modified xsi:type="dcterms:W3CDTF">2009-01-28T16:31:43Z</dcterms:modified>
  <cp:category/>
  <cp:version/>
  <cp:contentType/>
  <cp:contentStatus/>
</cp:coreProperties>
</file>